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一般公共预算本级支出" sheetId="1" r:id="rId1"/>
  </sheets>
  <definedNames>
    <definedName name="_xlnm._FilterDatabase" localSheetId="0" hidden="1">'一般公共预算本级支出'!$A$6:$H$325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<sst xmlns="http://schemas.openxmlformats.org/spreadsheetml/2006/main" count="1164" uniqueCount="286">
  <si>
    <t>政府公开表3：</t>
  </si>
  <si>
    <t>安化县2021年一般公共预算本级支出决算表</t>
  </si>
  <si>
    <t>单位：万元</t>
  </si>
  <si>
    <t>功能分类科目</t>
  </si>
  <si>
    <t>2021年一般公预算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</si>
  <si>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</si>
  <si>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</si>
  <si>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</si>
  <si>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</si>
  <si>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</si>
  <si>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</si>
  <si>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</si>
  <si>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</si>
  <si>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201</t>
  </si>
  <si>
    <t>一般公共服务支出</t>
  </si>
  <si>
    <t>01</t>
  </si>
  <si>
    <t>人大事务</t>
  </si>
  <si>
    <t>行政运行</t>
  </si>
  <si>
    <t>02</t>
  </si>
  <si>
    <t>一般行政管理事务</t>
  </si>
  <si>
    <t>04</t>
  </si>
  <si>
    <t>人大会议</t>
  </si>
  <si>
    <t>99</t>
  </si>
  <si>
    <t>其他人大事务支出</t>
  </si>
  <si>
    <t>政协事务</t>
  </si>
  <si>
    <t>政协会议</t>
  </si>
  <si>
    <t>其他政协事务支出</t>
  </si>
  <si>
    <t>03</t>
  </si>
  <si>
    <t>政府办公厅（室）及相关机构事务</t>
  </si>
  <si>
    <t>机关服务</t>
  </si>
  <si>
    <t>08</t>
  </si>
  <si>
    <t>信访事务</t>
  </si>
  <si>
    <t>50</t>
  </si>
  <si>
    <t>事业运行</t>
  </si>
  <si>
    <t>其他政府办公厅（室）及相关机构事务支出</t>
  </si>
  <si>
    <t>发展与改革事务</t>
  </si>
  <si>
    <t>其他发展与改革事务支出</t>
  </si>
  <si>
    <t>05</t>
  </si>
  <si>
    <t>统计信息事务</t>
  </si>
  <si>
    <t>其他统计信息事务支出</t>
  </si>
  <si>
    <t>06</t>
  </si>
  <si>
    <t>财政事务</t>
  </si>
  <si>
    <t>预算改革业务</t>
  </si>
  <si>
    <t>财政国库业务</t>
  </si>
  <si>
    <t>其他财政事务支出</t>
  </si>
  <si>
    <t>07</t>
  </si>
  <si>
    <t>税收事务</t>
  </si>
  <si>
    <t>10</t>
  </si>
  <si>
    <t>税收业务</t>
  </si>
  <si>
    <t>审计事务</t>
  </si>
  <si>
    <t>11</t>
  </si>
  <si>
    <t>纪检监察事务</t>
  </si>
  <si>
    <t>13</t>
  </si>
  <si>
    <t>商贸事务</t>
  </si>
  <si>
    <t>其他商贸事务支出</t>
  </si>
  <si>
    <t>23</t>
  </si>
  <si>
    <t>民族事务</t>
  </si>
  <si>
    <t>26</t>
  </si>
  <si>
    <t>档案事务</t>
  </si>
  <si>
    <t>28</t>
  </si>
  <si>
    <t>民主党派及工商联事务</t>
  </si>
  <si>
    <t>其他民主党派及工商联事务支出</t>
  </si>
  <si>
    <t>29</t>
  </si>
  <si>
    <t>群众团体事务</t>
  </si>
  <si>
    <t>工会事务</t>
  </si>
  <si>
    <t>31</t>
  </si>
  <si>
    <t>党委办公厅（室）及相关机构事务</t>
  </si>
  <si>
    <t>专项业务</t>
  </si>
  <si>
    <t>其他党委办公厅（室）及相关机构事务支出</t>
  </si>
  <si>
    <t>32</t>
  </si>
  <si>
    <t>组织事务</t>
  </si>
  <si>
    <t>其他组织事务支出</t>
  </si>
  <si>
    <t>33</t>
  </si>
  <si>
    <t>宣传事务</t>
  </si>
  <si>
    <t>其他宣传事务支出</t>
  </si>
  <si>
    <t>34</t>
  </si>
  <si>
    <t>统战事务</t>
  </si>
  <si>
    <t>38</t>
  </si>
  <si>
    <t>市场监督管理事务</t>
  </si>
  <si>
    <t>其他市场监督管理事务</t>
  </si>
  <si>
    <t>其他一般公共服务支出</t>
  </si>
  <si>
    <t>国防支出</t>
  </si>
  <si>
    <t>203</t>
  </si>
  <si>
    <t>其他国防支出</t>
  </si>
  <si>
    <t>204</t>
  </si>
  <si>
    <t>公共安全支出</t>
  </si>
  <si>
    <t>武装警察部队</t>
  </si>
  <si>
    <t>其他武装警察部队支出</t>
  </si>
  <si>
    <t>公安</t>
  </si>
  <si>
    <t>其他公安支出</t>
  </si>
  <si>
    <t>司法</t>
  </si>
  <si>
    <t>205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</si>
  <si>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</si>
  <si>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</si>
  <si>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</si>
  <si>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</si>
  <si>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</si>
  <si>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</si>
  <si>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</si>
  <si>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</si>
  <si>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</si>
  <si>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</si>
  <si>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>职业教育</t>
  </si>
  <si>
    <t>中等职业教育</t>
  </si>
  <si>
    <t>技校教育</t>
  </si>
  <si>
    <t>特殊教育</t>
  </si>
  <si>
    <t>特殊学校教育</t>
  </si>
  <si>
    <t>进修及培训</t>
  </si>
  <si>
    <t>干部教育</t>
  </si>
  <si>
    <t>其他教育支出</t>
  </si>
  <si>
    <t>206</t>
  </si>
  <si>
    <t>科学技术支出</t>
  </si>
  <si>
    <t>科学技术管理事务</t>
  </si>
  <si>
    <t>其他科学技术管理事务支出</t>
  </si>
  <si>
    <t>科学技术普及</t>
  </si>
  <si>
    <t>科普活动</t>
  </si>
  <si>
    <t>其他科学技术支出</t>
  </si>
  <si>
    <t>207</t>
  </si>
  <si>
    <t>文化旅游体育与传媒支出</t>
  </si>
  <si>
    <t>文化和旅游</t>
  </si>
  <si>
    <t>文化展示及纪念机构</t>
  </si>
  <si>
    <t>文化活动</t>
  </si>
  <si>
    <t>文化和旅游交流与合作</t>
  </si>
  <si>
    <t>其他文化和旅游支出</t>
  </si>
  <si>
    <t>文物</t>
  </si>
  <si>
    <t>体育</t>
  </si>
  <si>
    <t>体育训练</t>
  </si>
  <si>
    <t>广播电视</t>
  </si>
  <si>
    <t>其他广播电视支出</t>
  </si>
  <si>
    <t>其他文化旅游体育与传媒支出</t>
  </si>
  <si>
    <t>宣传文化发展专项支出</t>
  </si>
  <si>
    <t>208</t>
  </si>
  <si>
    <t>社会保障和就业支出</t>
  </si>
  <si>
    <t>人力资源和社会保障管理事务</t>
  </si>
  <si>
    <t>社会保险业务管理事务</t>
  </si>
  <si>
    <t>09</t>
  </si>
  <si>
    <t>社会保险经办机构</t>
  </si>
  <si>
    <t>其他人力资源和社会保障管理事务支出</t>
  </si>
  <si>
    <t>民政管理事务</t>
  </si>
  <si>
    <t>行政事业单位离退休</t>
  </si>
  <si>
    <t>行政单位离退休</t>
  </si>
  <si>
    <t>事业单位离退休</t>
  </si>
  <si>
    <t>机关事业单位基本养老保险缴费支出</t>
  </si>
  <si>
    <t>对机关事业单位基本养老保险基金的补助</t>
  </si>
  <si>
    <t>对机关事业单位职业年金的补助</t>
  </si>
  <si>
    <t>就业补助</t>
  </si>
  <si>
    <t>其他就业补助支出</t>
  </si>
  <si>
    <t>抚恤</t>
  </si>
  <si>
    <t>死亡抚恤</t>
  </si>
  <si>
    <t>退役安置</t>
  </si>
  <si>
    <t>军队转业干部安置</t>
  </si>
  <si>
    <t>残疾人事业</t>
  </si>
  <si>
    <t>残疾人生活和护理补贴</t>
  </si>
  <si>
    <t>其他残疾人事业支出</t>
  </si>
  <si>
    <t>16</t>
  </si>
  <si>
    <t>红十字事业</t>
  </si>
  <si>
    <t>其他红十字事业支出</t>
  </si>
  <si>
    <t>25</t>
  </si>
  <si>
    <t>其他生活救助</t>
  </si>
  <si>
    <t>其他农村生活救助</t>
  </si>
  <si>
    <t>财政对基本养老保险基金的补助</t>
  </si>
  <si>
    <t xml:space="preserve"> 财政对城乡居民基本养老保险基金的补助</t>
  </si>
  <si>
    <t>27</t>
  </si>
  <si>
    <t>财政对其他社会保险基金的补助</t>
  </si>
  <si>
    <t>其他财政对社会保险基金的补助支出</t>
  </si>
  <si>
    <t>退役军人管理事务</t>
  </si>
  <si>
    <t>其他退役军人管理事务支出</t>
  </si>
  <si>
    <t>30</t>
  </si>
  <si>
    <t>财政代缴社会保险费支出</t>
  </si>
  <si>
    <t>财政代缴城乡居民基本养老保险费支出</t>
  </si>
  <si>
    <t>财政代缴其他社会保险费支出</t>
  </si>
  <si>
    <t>其他社会保障和就业支出</t>
  </si>
  <si>
    <t>210</t>
  </si>
  <si>
    <t>卫生健康支出</t>
  </si>
  <si>
    <t>卫生健康管理事务</t>
  </si>
  <si>
    <t>其他卫生健康管理事务支出</t>
  </si>
  <si>
    <t>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</si>
  <si>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</si>
  <si>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</si>
  <si>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</si>
  <si>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</si>
  <si>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</si>
  <si>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</si>
  <si>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基层医疗卫生机构</t>
  </si>
  <si>
    <t>乡镇卫生院</t>
  </si>
  <si>
    <t>公共卫生</t>
  </si>
  <si>
    <t>疾病预防控制机构</t>
  </si>
  <si>
    <t>卫生监督机构</t>
  </si>
  <si>
    <t>应急救治机构</t>
  </si>
  <si>
    <t>基本公共卫生服务</t>
  </si>
  <si>
    <t>重大公共卫生服务</t>
  </si>
  <si>
    <t>突发公共卫生事件应急处理</t>
  </si>
  <si>
    <t>其他公共卫生支出</t>
  </si>
  <si>
    <t>计划生育事务</t>
  </si>
  <si>
    <t>计划生育机构</t>
  </si>
  <si>
    <t>其他计划生育事务支出</t>
  </si>
  <si>
    <t>行政事业单位医疗</t>
  </si>
  <si>
    <t>行政单位医疗</t>
  </si>
  <si>
    <t>事业单位医疗</t>
  </si>
  <si>
    <t>12</t>
  </si>
  <si>
    <t>财政对基本医疗保险基金的补助</t>
  </si>
  <si>
    <t>财政对城乡居民基本医疗保险基金的补助</t>
  </si>
  <si>
    <t>14</t>
  </si>
  <si>
    <t>优抚对象医疗</t>
  </si>
  <si>
    <t>优抚对象医疗补助</t>
  </si>
  <si>
    <t>15</t>
  </si>
  <si>
    <t>医疗保障管理事务</t>
  </si>
  <si>
    <t>其他医疗保障管理事务支出</t>
  </si>
  <si>
    <t>211</t>
  </si>
  <si>
    <t>节能环保支出</t>
  </si>
  <si>
    <t>环境保护管理事务</t>
  </si>
  <si>
    <t>其他环境保护管理事务支出</t>
  </si>
  <si>
    <t>212</t>
  </si>
  <si>
    <t>城乡社区支出</t>
  </si>
  <si>
    <t>城乡社区管理事务</t>
  </si>
  <si>
    <t>城管执法</t>
  </si>
  <si>
    <t>其他城乡社区管理事务支出</t>
  </si>
  <si>
    <t>城乡社区环境卫生</t>
  </si>
  <si>
    <t>其他城乡社区支出</t>
  </si>
  <si>
    <t>213</t>
  </si>
  <si>
    <t>农林水支出</t>
  </si>
  <si>
    <t>农业</t>
  </si>
  <si>
    <t>病虫害控制</t>
  </si>
  <si>
    <t>22</t>
  </si>
  <si>
    <t>农业生产发展</t>
  </si>
  <si>
    <t>其他农业支出</t>
  </si>
  <si>
    <t>林业和草原</t>
  </si>
  <si>
    <t>自然保护区等管理</t>
  </si>
  <si>
    <t>动植物保护</t>
  </si>
  <si>
    <t>林业草原防灾减灾</t>
  </si>
  <si>
    <t>其他林业和草原支出</t>
  </si>
  <si>
    <t>水利</t>
  </si>
  <si>
    <t>水文测报</t>
  </si>
  <si>
    <t>其他水利支出</t>
  </si>
  <si>
    <t>扶贫</t>
  </si>
  <si>
    <t>生产发展</t>
  </si>
  <si>
    <t>扶贫贷款奖补和贴息</t>
  </si>
  <si>
    <t>其他扶贫支出</t>
  </si>
  <si>
    <t>农村综合改革</t>
  </si>
  <si>
    <t>对村民委员会和村党支部的补助</t>
  </si>
  <si>
    <t>其他农村综合改革支出</t>
  </si>
  <si>
    <t>普惠金融发展支出</t>
  </si>
  <si>
    <t>农业保险保费补贴</t>
  </si>
  <si>
    <t>其他普惠金融发展支出</t>
  </si>
  <si>
    <t>214</t>
  </si>
  <si>
    <t>交通运输支出</t>
  </si>
  <si>
    <t>公路水路运输</t>
  </si>
  <si>
    <t>其他公路水路运输支出</t>
  </si>
  <si>
    <t>其他交通运输支出</t>
  </si>
  <si>
    <t>公共交通运营补助</t>
  </si>
  <si>
    <t>215</t>
  </si>
  <si>
    <t>资源勘探信息等支出</t>
  </si>
  <si>
    <t>资源勘探开发</t>
  </si>
  <si>
    <t>其他资源勘探业支出</t>
  </si>
  <si>
    <t>工业和信息产业监管</t>
  </si>
  <si>
    <t>其他工业和信息产业监管</t>
  </si>
  <si>
    <t>216</t>
  </si>
  <si>
    <t>商业服务业等支出</t>
  </si>
  <si>
    <t>商业流通事务</t>
  </si>
  <si>
    <t>19</t>
  </si>
  <si>
    <t>民贸民品贷款贴息</t>
  </si>
  <si>
    <t>其他商业流通事务支出</t>
  </si>
  <si>
    <t>220</t>
  </si>
  <si>
    <t>自然资源海洋气象等支出</t>
  </si>
  <si>
    <t>自然资源事务</t>
  </si>
  <si>
    <t>其他自然资源事务支出</t>
  </si>
  <si>
    <t>气象事务</t>
  </si>
  <si>
    <t>221</t>
  </si>
  <si>
    <t>住房保障支出</t>
  </si>
  <si>
    <t>保障性安居工程支出</t>
  </si>
  <si>
    <t>公共租赁住房</t>
  </si>
  <si>
    <t>住房改革支出</t>
  </si>
  <si>
    <t>住房公积金</t>
  </si>
  <si>
    <t>224</t>
  </si>
  <si>
    <t>灾害防治及应急管理支出</t>
  </si>
  <si>
    <t>应急管理事务</t>
  </si>
  <si>
    <t>灾害风险防治</t>
  </si>
  <si>
    <t>应急管理</t>
  </si>
  <si>
    <t>其他应急管理事务支出</t>
  </si>
  <si>
    <t>消防救援事务</t>
  </si>
  <si>
    <t>消防应急救援</t>
  </si>
  <si>
    <t>其他消防救援事务支出</t>
  </si>
  <si>
    <t>自然灾害防治</t>
  </si>
  <si>
    <t>地质灾害防治</t>
  </si>
  <si>
    <t>其他支出</t>
  </si>
  <si>
    <t>229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</si>
</sst>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4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100" workbookViewId="0" topLeftCell="A1">
      <selection activeCell="J12" sqref="J12"/>
    </sheetView>
  </sheetViews>
  <sheetFormatPr defaultColWidth="9.16015625" defaultRowHeight="12.75" customHeight="1"/>
  <cols>
    <col min="1" max="3" width="7.66015625" style="2" customWidth="1"/>
    <col min="4" max="4" width="41" style="2" customWidth="1"/>
    <col min="5" max="7" width="16.83203125" style="2" customWidth="1"/>
    <col min="8" max="16384" width="9.16015625" style="2" customWidth="1"/>
  </cols>
  <sheetData>
    <row r="1" ht="12.75" customHeight="1">
      <c r="A1" s="3" t="s">
        <v>0</v>
      </c>
    </row>
    <row r="2" spans="1:7" ht="34.5" customHeight="1">
      <c r="A2" s="4" t="s">
        <v>1</v>
      </c>
      <c r="B2" s="4"/>
      <c r="C2" s="4"/>
      <c r="D2" s="4"/>
      <c r="E2" s="4"/>
      <c r="F2" s="4"/>
      <c r="G2" s="4"/>
    </row>
    <row r="3" spans="1:7" ht="12.75" customHeight="1">
      <c r="A3" s="5"/>
      <c r="G3" s="6" t="s">
        <v>2</v>
      </c>
    </row>
    <row r="4" spans="1:7" ht="27" customHeight="1">
      <c r="A4" s="7" t="s">
        <v>3</v>
      </c>
      <c r="B4" s="7"/>
      <c r="C4" s="7"/>
      <c r="D4" s="7"/>
      <c r="E4" s="7" t="s">
        <v>4</v>
      </c>
      <c r="F4" s="7"/>
      <c r="G4" s="7"/>
    </row>
    <row r="5" spans="1:7" ht="24.75" customHeight="1">
      <c r="A5" s="7" t="s">
        <v>5</v>
      </c>
      <c r="B5" s="7"/>
      <c r="C5" s="7"/>
      <c r="D5" s="7" t="s">
        <v>6</v>
      </c>
      <c r="E5" s="7" t="s">
        <v>7</v>
      </c>
      <c r="F5" s="7" t="s">
        <v>8</v>
      </c>
      <c r="G5" s="7" t="s">
        <v>9</v>
      </c>
    </row>
    <row r="6" spans="1:7" ht="18" customHeight="1">
      <c r="A6" s="8" t="s">
        <v>10</v>
      </c>
      <c r="B6" s="9" t="s">
        <v>11</v>
      </c>
      <c r="C6" s="9" t="s">
        <v>12</v>
      </c>
      <c r="D6" s="10"/>
      <c r="E6" s="10"/>
      <c r="F6" s="10"/>
      <c r="G6" s="10"/>
    </row>
    <row r="7" spans="1:7" s="1" customFormat="1" ht="21" customHeight="1">
      <c r="A7" s="11"/>
      <c r="B7" s="11"/>
      <c r="C7" s="11"/>
      <c r="D7" s="12" t="s">
        <v>7</v>
      </c>
      <c r="E7" s="13">
        <f aca="true" t="shared" si="0" ref="E7:E18">F7+G7</f>
        <v>297517.43</v>
      </c>
      <c r="F7" s="14">
        <f>F8+F89+F92+F102+F123+F132+F152+F198+F233+F237+F247+F279+F286+F293+F299+F306+F311+F323</f>
        <v>163141.44000000003</v>
      </c>
      <c r="G7" s="14">
        <f>G8+G89+G92+G102+G123+G132+G152+G198+G233+G237+G247+G279+G286+G293+G299+G306+G311+G323</f>
        <v>134375.98999999996</v>
      </c>
    </row>
    <row r="8" spans="1:7" s="1" customFormat="1" ht="21" customHeight="1">
      <c r="A8" s="11" t="s">
        <v>13</v>
      </c>
      <c r="B8" s="11"/>
      <c r="C8" s="11"/>
      <c r="D8" s="12" t="s">
        <v>14</v>
      </c>
      <c r="E8" s="13">
        <f t="shared" si="0"/>
        <v>68998.31</v>
      </c>
      <c r="F8" s="14">
        <f>F9+F14+F19+F26+F30+F34+F40+F43+F46+F49+F54+F56+F59+F63+F67+F72+F76+F80+F83+F87</f>
        <v>36889.020000000004</v>
      </c>
      <c r="G8" s="14">
        <f>G9+G14+G19+G26+G30+G34+G40+G43+G46+G49+G54+G56+G59+G63+G67+G72+G76+G80+G83+G87</f>
        <v>32109.289999999997</v>
      </c>
    </row>
    <row r="9" spans="1:7" ht="21" customHeight="1">
      <c r="A9" s="11" t="s">
        <v>13</v>
      </c>
      <c r="B9" s="11" t="s">
        <v>15</v>
      </c>
      <c r="C9" s="11"/>
      <c r="D9" s="12" t="s">
        <v>16</v>
      </c>
      <c r="E9" s="13">
        <f t="shared" si="0"/>
        <v>1175.27</v>
      </c>
      <c r="F9" s="14">
        <f>SUM(F10:F13)</f>
        <v>636.25</v>
      </c>
      <c r="G9" s="14">
        <f>SUM(G10:G13)</f>
        <v>539.02</v>
      </c>
    </row>
    <row r="10" spans="1:7" ht="21" customHeight="1">
      <c r="A10" s="11" t="s">
        <v>13</v>
      </c>
      <c r="B10" s="11" t="s">
        <v>15</v>
      </c>
      <c r="C10" s="11" t="s">
        <v>15</v>
      </c>
      <c r="D10" s="12" t="s">
        <v>17</v>
      </c>
      <c r="E10" s="13">
        <f t="shared" si="0"/>
        <v>438.84000000000003</v>
      </c>
      <c r="F10" s="14">
        <v>426.12</v>
      </c>
      <c r="G10" s="14">
        <v>12.72</v>
      </c>
    </row>
    <row r="11" spans="1:7" ht="21" customHeight="1">
      <c r="A11" s="11" t="s">
        <v>13</v>
      </c>
      <c r="B11" s="11" t="s">
        <v>15</v>
      </c>
      <c r="C11" s="11" t="s">
        <v>18</v>
      </c>
      <c r="D11" s="12" t="s">
        <v>19</v>
      </c>
      <c r="E11" s="13">
        <f t="shared" si="0"/>
        <v>571.99</v>
      </c>
      <c r="F11" s="14">
        <v>168.46</v>
      </c>
      <c r="G11" s="15">
        <v>403.53</v>
      </c>
    </row>
    <row r="12" spans="1:7" ht="21" customHeight="1">
      <c r="A12" s="11" t="s">
        <v>13</v>
      </c>
      <c r="B12" s="11" t="s">
        <v>15</v>
      </c>
      <c r="C12" s="11" t="s">
        <v>20</v>
      </c>
      <c r="D12" s="12" t="s">
        <v>21</v>
      </c>
      <c r="E12" s="13">
        <f t="shared" si="0"/>
        <v>126.27</v>
      </c>
      <c r="F12" s="14">
        <v>3.5</v>
      </c>
      <c r="G12" s="15">
        <v>122.77</v>
      </c>
    </row>
    <row r="13" spans="1:7" ht="21" customHeight="1">
      <c r="A13" s="11" t="s">
        <v>13</v>
      </c>
      <c r="B13" s="11" t="s">
        <v>15</v>
      </c>
      <c r="C13" s="11" t="s">
        <v>22</v>
      </c>
      <c r="D13" s="12" t="s">
        <v>23</v>
      </c>
      <c r="E13" s="13">
        <f t="shared" si="0"/>
        <v>38.17</v>
      </c>
      <c r="F13" s="14">
        <v>38.17</v>
      </c>
      <c r="G13" s="15">
        <v>0</v>
      </c>
    </row>
    <row r="14" spans="1:7" ht="21" customHeight="1">
      <c r="A14" s="11" t="s">
        <v>13</v>
      </c>
      <c r="B14" s="11" t="s">
        <v>18</v>
      </c>
      <c r="C14" s="11"/>
      <c r="D14" s="12" t="s">
        <v>24</v>
      </c>
      <c r="E14" s="13">
        <f t="shared" si="0"/>
        <v>788.03</v>
      </c>
      <c r="F14" s="14">
        <f>SUM(F15:F18)</f>
        <v>420.26</v>
      </c>
      <c r="G14" s="14">
        <f>SUM(G15:G18)</f>
        <v>367.77</v>
      </c>
    </row>
    <row r="15" spans="1:8" ht="21" customHeight="1">
      <c r="A15" s="11" t="s">
        <v>13</v>
      </c>
      <c r="B15" s="11" t="s">
        <v>18</v>
      </c>
      <c r="C15" s="11" t="s">
        <v>15</v>
      </c>
      <c r="D15" s="12" t="s">
        <v>17</v>
      </c>
      <c r="E15" s="13">
        <f t="shared" si="0"/>
        <v>381.5</v>
      </c>
      <c r="F15" s="14">
        <v>379.95</v>
      </c>
      <c r="G15" s="14">
        <v>1.55</v>
      </c>
      <c r="H15" s="1"/>
    </row>
    <row r="16" spans="1:8" ht="21" customHeight="1">
      <c r="A16" s="11" t="s">
        <v>13</v>
      </c>
      <c r="B16" s="11" t="s">
        <v>18</v>
      </c>
      <c r="C16" s="11" t="s">
        <v>18</v>
      </c>
      <c r="D16" s="12" t="s">
        <v>19</v>
      </c>
      <c r="E16" s="13">
        <f t="shared" si="0"/>
        <v>282.94</v>
      </c>
      <c r="F16" s="14">
        <v>0.05</v>
      </c>
      <c r="G16" s="15">
        <v>282.89</v>
      </c>
      <c r="H16" s="1"/>
    </row>
    <row r="17" spans="1:8" ht="21" customHeight="1">
      <c r="A17" s="11" t="s">
        <v>13</v>
      </c>
      <c r="B17" s="11" t="s">
        <v>18</v>
      </c>
      <c r="C17" s="11" t="s">
        <v>20</v>
      </c>
      <c r="D17" s="12" t="s">
        <v>25</v>
      </c>
      <c r="E17" s="13">
        <f t="shared" si="0"/>
        <v>122.59</v>
      </c>
      <c r="F17" s="14">
        <v>40.26</v>
      </c>
      <c r="G17" s="15">
        <v>82.33</v>
      </c>
      <c r="H17" s="1"/>
    </row>
    <row r="18" spans="1:8" ht="21" customHeight="1">
      <c r="A18" s="11" t="s">
        <v>13</v>
      </c>
      <c r="B18" s="11" t="s">
        <v>18</v>
      </c>
      <c r="C18" s="11" t="s">
        <v>22</v>
      </c>
      <c r="D18" s="12" t="s">
        <v>26</v>
      </c>
      <c r="E18" s="13">
        <f t="shared" si="0"/>
        <v>1</v>
      </c>
      <c r="F18" s="14">
        <v>0</v>
      </c>
      <c r="G18" s="15">
        <v>1</v>
      </c>
      <c r="H18" s="1"/>
    </row>
    <row r="19" spans="1:8" ht="21" customHeight="1">
      <c r="A19" s="11" t="s">
        <v>13</v>
      </c>
      <c r="B19" s="11" t="s">
        <v>27</v>
      </c>
      <c r="C19" s="11"/>
      <c r="D19" s="12" t="s">
        <v>28</v>
      </c>
      <c r="E19" s="13">
        <f aca="true" t="shared" si="1" ref="E19:E51">F19+G19</f>
        <v>39772.66</v>
      </c>
      <c r="F19" s="14">
        <f>SUM(F20:F25)</f>
        <v>26090.300000000003</v>
      </c>
      <c r="G19" s="14">
        <f>SUM(G20:G25)</f>
        <v>13682.359999999999</v>
      </c>
      <c r="H19" s="1"/>
    </row>
    <row r="20" spans="1:7" ht="21" customHeight="1">
      <c r="A20" s="11" t="s">
        <v>13</v>
      </c>
      <c r="B20" s="11" t="s">
        <v>27</v>
      </c>
      <c r="C20" s="11" t="s">
        <v>15</v>
      </c>
      <c r="D20" s="12" t="s">
        <v>17</v>
      </c>
      <c r="E20" s="13">
        <f t="shared" si="1"/>
        <v>29954.87</v>
      </c>
      <c r="F20" s="14">
        <v>22770.1</v>
      </c>
      <c r="G20" s="16">
        <v>7184.77</v>
      </c>
    </row>
    <row r="21" spans="1:7" ht="21" customHeight="1">
      <c r="A21" s="11" t="s">
        <v>13</v>
      </c>
      <c r="B21" s="11" t="s">
        <v>27</v>
      </c>
      <c r="C21" s="11" t="s">
        <v>18</v>
      </c>
      <c r="D21" s="12" t="s">
        <v>19</v>
      </c>
      <c r="E21" s="13">
        <f t="shared" si="1"/>
        <v>7768.57</v>
      </c>
      <c r="F21" s="14">
        <v>3028.16</v>
      </c>
      <c r="G21" s="16">
        <v>4740.41</v>
      </c>
    </row>
    <row r="22" spans="1:7" ht="21" customHeight="1">
      <c r="A22" s="11" t="s">
        <v>13</v>
      </c>
      <c r="B22" s="11" t="s">
        <v>27</v>
      </c>
      <c r="C22" s="11" t="s">
        <v>27</v>
      </c>
      <c r="D22" s="12" t="s">
        <v>29</v>
      </c>
      <c r="E22" s="13">
        <f t="shared" si="1"/>
        <v>37.129999999999995</v>
      </c>
      <c r="F22" s="14">
        <v>24.33</v>
      </c>
      <c r="G22" s="15">
        <v>12.8</v>
      </c>
    </row>
    <row r="23" spans="1:7" ht="21" customHeight="1">
      <c r="A23" s="11" t="s">
        <v>13</v>
      </c>
      <c r="B23" s="11" t="s">
        <v>27</v>
      </c>
      <c r="C23" s="11" t="s">
        <v>30</v>
      </c>
      <c r="D23" s="12" t="s">
        <v>31</v>
      </c>
      <c r="E23" s="13">
        <f t="shared" si="1"/>
        <v>252.26</v>
      </c>
      <c r="F23" s="14">
        <v>43.04</v>
      </c>
      <c r="G23" s="15">
        <v>209.22</v>
      </c>
    </row>
    <row r="24" spans="1:7" ht="21" customHeight="1">
      <c r="A24" s="11" t="s">
        <v>13</v>
      </c>
      <c r="B24" s="11" t="s">
        <v>27</v>
      </c>
      <c r="C24" s="11" t="s">
        <v>32</v>
      </c>
      <c r="D24" s="12" t="s">
        <v>33</v>
      </c>
      <c r="E24" s="13">
        <f t="shared" si="1"/>
        <v>10.469999999999999</v>
      </c>
      <c r="F24" s="14">
        <v>8.09</v>
      </c>
      <c r="G24" s="14">
        <v>2.38</v>
      </c>
    </row>
    <row r="25" spans="1:7" ht="21" customHeight="1">
      <c r="A25" s="11" t="s">
        <v>13</v>
      </c>
      <c r="B25" s="11" t="s">
        <v>27</v>
      </c>
      <c r="C25" s="11" t="s">
        <v>22</v>
      </c>
      <c r="D25" s="12" t="s">
        <v>34</v>
      </c>
      <c r="E25" s="13">
        <f t="shared" si="1"/>
        <v>1749.36</v>
      </c>
      <c r="F25" s="14">
        <v>216.58</v>
      </c>
      <c r="G25" s="16">
        <v>1532.78</v>
      </c>
    </row>
    <row r="26" spans="1:7" ht="21" customHeight="1">
      <c r="A26" s="11" t="s">
        <v>13</v>
      </c>
      <c r="B26" s="11" t="s">
        <v>20</v>
      </c>
      <c r="C26" s="11"/>
      <c r="D26" s="12" t="s">
        <v>35</v>
      </c>
      <c r="E26" s="13">
        <f t="shared" si="1"/>
        <v>3700.81</v>
      </c>
      <c r="F26" s="14">
        <f>SUM(F27:F29)</f>
        <v>923.08</v>
      </c>
      <c r="G26" s="14">
        <f>SUM(G27:G29)</f>
        <v>2777.73</v>
      </c>
    </row>
    <row r="27" spans="1:7" ht="21" customHeight="1">
      <c r="A27" s="11" t="s">
        <v>13</v>
      </c>
      <c r="B27" s="11" t="s">
        <v>20</v>
      </c>
      <c r="C27" s="11" t="s">
        <v>15</v>
      </c>
      <c r="D27" s="12" t="s">
        <v>17</v>
      </c>
      <c r="E27" s="13">
        <f t="shared" si="1"/>
        <v>379.48</v>
      </c>
      <c r="F27" s="14">
        <v>379.48</v>
      </c>
      <c r="G27" s="14">
        <v>0</v>
      </c>
    </row>
    <row r="28" spans="1:7" ht="21" customHeight="1">
      <c r="A28" s="11" t="s">
        <v>13</v>
      </c>
      <c r="B28" s="11" t="s">
        <v>20</v>
      </c>
      <c r="C28" s="11" t="s">
        <v>18</v>
      </c>
      <c r="D28" s="12" t="s">
        <v>19</v>
      </c>
      <c r="E28" s="13">
        <f t="shared" si="1"/>
        <v>975.5</v>
      </c>
      <c r="F28" s="14">
        <v>523.6</v>
      </c>
      <c r="G28" s="15">
        <v>451.9</v>
      </c>
    </row>
    <row r="29" spans="1:7" ht="21" customHeight="1">
      <c r="A29" s="11" t="s">
        <v>13</v>
      </c>
      <c r="B29" s="11" t="s">
        <v>20</v>
      </c>
      <c r="C29" s="11" t="s">
        <v>22</v>
      </c>
      <c r="D29" s="12" t="s">
        <v>36</v>
      </c>
      <c r="E29" s="13">
        <f t="shared" si="1"/>
        <v>2345.83</v>
      </c>
      <c r="F29" s="14">
        <v>20</v>
      </c>
      <c r="G29" s="16">
        <v>2325.83</v>
      </c>
    </row>
    <row r="30" spans="1:7" ht="21" customHeight="1">
      <c r="A30" s="11" t="s">
        <v>13</v>
      </c>
      <c r="B30" s="11" t="s">
        <v>37</v>
      </c>
      <c r="C30" s="11"/>
      <c r="D30" s="12" t="s">
        <v>38</v>
      </c>
      <c r="E30" s="13">
        <f t="shared" si="1"/>
        <v>390.47</v>
      </c>
      <c r="F30" s="14">
        <f>SUM(F31:F33)</f>
        <v>190.13</v>
      </c>
      <c r="G30" s="14">
        <f>SUM(G31:G33)</f>
        <v>200.34</v>
      </c>
    </row>
    <row r="31" spans="1:7" ht="21" customHeight="1">
      <c r="A31" s="11" t="s">
        <v>13</v>
      </c>
      <c r="B31" s="11" t="s">
        <v>37</v>
      </c>
      <c r="C31" s="11" t="s">
        <v>15</v>
      </c>
      <c r="D31" s="12" t="s">
        <v>17</v>
      </c>
      <c r="E31" s="13">
        <f t="shared" si="1"/>
        <v>191.15</v>
      </c>
      <c r="F31" s="14">
        <v>182.69</v>
      </c>
      <c r="G31" s="14">
        <v>8.46</v>
      </c>
    </row>
    <row r="32" spans="1:7" ht="21" customHeight="1">
      <c r="A32" s="11" t="s">
        <v>13</v>
      </c>
      <c r="B32" s="11" t="s">
        <v>37</v>
      </c>
      <c r="C32" s="11" t="s">
        <v>18</v>
      </c>
      <c r="D32" s="12" t="s">
        <v>19</v>
      </c>
      <c r="E32" s="13">
        <f t="shared" si="1"/>
        <v>147.17</v>
      </c>
      <c r="F32" s="14">
        <v>7.44</v>
      </c>
      <c r="G32" s="15">
        <v>139.73</v>
      </c>
    </row>
    <row r="33" spans="1:7" ht="21" customHeight="1">
      <c r="A33" s="11" t="s">
        <v>13</v>
      </c>
      <c r="B33" s="11" t="s">
        <v>37</v>
      </c>
      <c r="C33" s="11" t="s">
        <v>22</v>
      </c>
      <c r="D33" s="12" t="s">
        <v>39</v>
      </c>
      <c r="E33" s="13">
        <f t="shared" si="1"/>
        <v>52.15</v>
      </c>
      <c r="F33" s="14">
        <v>0</v>
      </c>
      <c r="G33" s="15">
        <v>52.15</v>
      </c>
    </row>
    <row r="34" spans="1:7" ht="21" customHeight="1">
      <c r="A34" s="11" t="s">
        <v>13</v>
      </c>
      <c r="B34" s="11" t="s">
        <v>40</v>
      </c>
      <c r="C34" s="11"/>
      <c r="D34" s="12" t="s">
        <v>41</v>
      </c>
      <c r="E34" s="13">
        <f t="shared" si="1"/>
        <v>1498.99</v>
      </c>
      <c r="F34" s="14">
        <f>SUM(F35:F39)</f>
        <v>861.82</v>
      </c>
      <c r="G34" s="14">
        <f>SUM(G35:G39)</f>
        <v>637.17</v>
      </c>
    </row>
    <row r="35" spans="1:7" ht="21" customHeight="1">
      <c r="A35" s="11" t="s">
        <v>13</v>
      </c>
      <c r="B35" s="11" t="s">
        <v>40</v>
      </c>
      <c r="C35" s="11" t="s">
        <v>15</v>
      </c>
      <c r="D35" s="12" t="s">
        <v>17</v>
      </c>
      <c r="E35" s="13">
        <f t="shared" si="1"/>
        <v>881.6800000000001</v>
      </c>
      <c r="F35" s="14">
        <v>861.48</v>
      </c>
      <c r="G35" s="14">
        <v>20.2</v>
      </c>
    </row>
    <row r="36" spans="1:7" ht="21" customHeight="1">
      <c r="A36" s="11" t="s">
        <v>13</v>
      </c>
      <c r="B36" s="11" t="s">
        <v>40</v>
      </c>
      <c r="C36" s="11" t="s">
        <v>18</v>
      </c>
      <c r="D36" s="12" t="s">
        <v>19</v>
      </c>
      <c r="E36" s="13">
        <f t="shared" si="1"/>
        <v>45.31</v>
      </c>
      <c r="F36" s="14">
        <v>0.34</v>
      </c>
      <c r="G36" s="14">
        <v>44.97</v>
      </c>
    </row>
    <row r="37" spans="1:7" ht="21" customHeight="1">
      <c r="A37" s="11" t="s">
        <v>13</v>
      </c>
      <c r="B37" s="11" t="s">
        <v>40</v>
      </c>
      <c r="C37" s="11" t="s">
        <v>20</v>
      </c>
      <c r="D37" s="12" t="s">
        <v>42</v>
      </c>
      <c r="E37" s="13">
        <f t="shared" si="1"/>
        <v>467</v>
      </c>
      <c r="F37" s="14">
        <v>0</v>
      </c>
      <c r="G37" s="14">
        <v>467</v>
      </c>
    </row>
    <row r="38" spans="1:7" ht="21" customHeight="1">
      <c r="A38" s="11" t="s">
        <v>13</v>
      </c>
      <c r="B38" s="11" t="s">
        <v>40</v>
      </c>
      <c r="C38" s="11" t="s">
        <v>37</v>
      </c>
      <c r="D38" s="12" t="s">
        <v>43</v>
      </c>
      <c r="E38" s="13">
        <f t="shared" si="1"/>
        <v>30</v>
      </c>
      <c r="F38" s="14">
        <v>0</v>
      </c>
      <c r="G38" s="14">
        <v>30</v>
      </c>
    </row>
    <row r="39" spans="1:7" ht="21" customHeight="1">
      <c r="A39" s="11" t="s">
        <v>13</v>
      </c>
      <c r="B39" s="11" t="s">
        <v>40</v>
      </c>
      <c r="C39" s="11" t="s">
        <v>22</v>
      </c>
      <c r="D39" s="12" t="s">
        <v>44</v>
      </c>
      <c r="E39" s="13">
        <f t="shared" si="1"/>
        <v>75</v>
      </c>
      <c r="F39" s="14">
        <v>0</v>
      </c>
      <c r="G39" s="14">
        <v>75</v>
      </c>
    </row>
    <row r="40" spans="1:7" ht="21" customHeight="1">
      <c r="A40" s="11" t="s">
        <v>13</v>
      </c>
      <c r="B40" s="11" t="s">
        <v>45</v>
      </c>
      <c r="C40" s="11"/>
      <c r="D40" s="12" t="s">
        <v>46</v>
      </c>
      <c r="E40" s="13">
        <f t="shared" si="1"/>
        <v>5771.58</v>
      </c>
      <c r="F40" s="14">
        <f>SUM(F41:F42)</f>
        <v>139.23</v>
      </c>
      <c r="G40" s="14">
        <f>SUM(G41:G42)</f>
        <v>5632.35</v>
      </c>
    </row>
    <row r="41" spans="1:7" ht="21" customHeight="1">
      <c r="A41" s="11" t="s">
        <v>13</v>
      </c>
      <c r="B41" s="11" t="s">
        <v>45</v>
      </c>
      <c r="C41" s="11" t="s">
        <v>18</v>
      </c>
      <c r="D41" s="12" t="s">
        <v>19</v>
      </c>
      <c r="E41" s="13">
        <f t="shared" si="1"/>
        <v>5149.12</v>
      </c>
      <c r="F41" s="14">
        <v>0</v>
      </c>
      <c r="G41" s="14">
        <v>5149.12</v>
      </c>
    </row>
    <row r="42" spans="1:7" ht="21" customHeight="1">
      <c r="A42" s="11" t="s">
        <v>13</v>
      </c>
      <c r="B42" s="11" t="s">
        <v>45</v>
      </c>
      <c r="C42" s="11" t="s">
        <v>47</v>
      </c>
      <c r="D42" s="12" t="s">
        <v>48</v>
      </c>
      <c r="E42" s="13">
        <f t="shared" si="1"/>
        <v>622.46</v>
      </c>
      <c r="F42" s="14">
        <v>139.23</v>
      </c>
      <c r="G42" s="14">
        <v>483.23</v>
      </c>
    </row>
    <row r="43" spans="1:7" ht="21" customHeight="1">
      <c r="A43" s="11" t="s">
        <v>13</v>
      </c>
      <c r="B43" s="11" t="s">
        <v>30</v>
      </c>
      <c r="C43" s="11"/>
      <c r="D43" s="12" t="s">
        <v>49</v>
      </c>
      <c r="E43" s="13">
        <f t="shared" si="1"/>
        <v>758.28</v>
      </c>
      <c r="F43" s="14">
        <f>SUM(F44:F45)</f>
        <v>371.04</v>
      </c>
      <c r="G43" s="14">
        <f>SUM(G44:G45)</f>
        <v>387.24</v>
      </c>
    </row>
    <row r="44" spans="1:7" ht="21" customHeight="1">
      <c r="A44" s="11" t="s">
        <v>13</v>
      </c>
      <c r="B44" s="11" t="s">
        <v>30</v>
      </c>
      <c r="C44" s="11" t="s">
        <v>15</v>
      </c>
      <c r="D44" s="12" t="s">
        <v>17</v>
      </c>
      <c r="E44" s="13">
        <f t="shared" si="1"/>
        <v>348.92</v>
      </c>
      <c r="F44" s="14">
        <v>348.92</v>
      </c>
      <c r="G44" s="14">
        <v>0</v>
      </c>
    </row>
    <row r="45" spans="1:7" ht="21" customHeight="1">
      <c r="A45" s="11" t="s">
        <v>13</v>
      </c>
      <c r="B45" s="11" t="s">
        <v>30</v>
      </c>
      <c r="C45" s="11" t="s">
        <v>18</v>
      </c>
      <c r="D45" s="12" t="s">
        <v>19</v>
      </c>
      <c r="E45" s="13">
        <f t="shared" si="1"/>
        <v>409.36</v>
      </c>
      <c r="F45" s="14">
        <v>22.12</v>
      </c>
      <c r="G45" s="14">
        <v>387.24</v>
      </c>
    </row>
    <row r="46" spans="1:7" ht="21" customHeight="1">
      <c r="A46" s="11" t="s">
        <v>13</v>
      </c>
      <c r="B46" s="11" t="s">
        <v>50</v>
      </c>
      <c r="C46" s="11"/>
      <c r="D46" s="12" t="s">
        <v>51</v>
      </c>
      <c r="E46" s="13">
        <f t="shared" si="1"/>
        <v>1734.75</v>
      </c>
      <c r="F46" s="14">
        <f>SUM(F47:F48)</f>
        <v>1119.75</v>
      </c>
      <c r="G46" s="14">
        <f>SUM(G47:G48)</f>
        <v>615</v>
      </c>
    </row>
    <row r="47" spans="1:7" ht="21" customHeight="1">
      <c r="A47" s="11" t="s">
        <v>13</v>
      </c>
      <c r="B47" s="11" t="s">
        <v>50</v>
      </c>
      <c r="C47" s="11" t="s">
        <v>15</v>
      </c>
      <c r="D47" s="12" t="s">
        <v>17</v>
      </c>
      <c r="E47" s="13">
        <f t="shared" si="1"/>
        <v>1119.75</v>
      </c>
      <c r="F47" s="14">
        <v>1119.75</v>
      </c>
      <c r="G47" s="14">
        <v>0</v>
      </c>
    </row>
    <row r="48" spans="1:7" ht="21" customHeight="1">
      <c r="A48" s="11" t="s">
        <v>13</v>
      </c>
      <c r="B48" s="11" t="s">
        <v>50</v>
      </c>
      <c r="C48" s="11" t="s">
        <v>18</v>
      </c>
      <c r="D48" s="12" t="s">
        <v>19</v>
      </c>
      <c r="E48" s="13">
        <f t="shared" si="1"/>
        <v>615</v>
      </c>
      <c r="F48" s="14">
        <v>0</v>
      </c>
      <c r="G48" s="14">
        <v>615</v>
      </c>
    </row>
    <row r="49" spans="1:7" ht="21" customHeight="1">
      <c r="A49" s="11" t="s">
        <v>13</v>
      </c>
      <c r="B49" s="11" t="s">
        <v>52</v>
      </c>
      <c r="C49" s="11"/>
      <c r="D49" s="12" t="s">
        <v>53</v>
      </c>
      <c r="E49" s="13">
        <f t="shared" si="1"/>
        <v>1362.01</v>
      </c>
      <c r="F49" s="14">
        <f>SUM(F50:F53)</f>
        <v>534.8299999999999</v>
      </c>
      <c r="G49" s="14">
        <f>SUM(G50:G53)</f>
        <v>827.1800000000001</v>
      </c>
    </row>
    <row r="50" spans="1:7" ht="21" customHeight="1">
      <c r="A50" s="11" t="s">
        <v>13</v>
      </c>
      <c r="B50" s="11" t="s">
        <v>52</v>
      </c>
      <c r="C50" s="11" t="s">
        <v>15</v>
      </c>
      <c r="D50" s="12" t="s">
        <v>17</v>
      </c>
      <c r="E50" s="13">
        <f t="shared" si="1"/>
        <v>538.5</v>
      </c>
      <c r="F50" s="14">
        <v>355.26</v>
      </c>
      <c r="G50" s="14">
        <v>183.24</v>
      </c>
    </row>
    <row r="51" spans="1:7" ht="21" customHeight="1">
      <c r="A51" s="11" t="s">
        <v>13</v>
      </c>
      <c r="B51" s="11" t="s">
        <v>52</v>
      </c>
      <c r="C51" s="11" t="s">
        <v>18</v>
      </c>
      <c r="D51" s="12" t="s">
        <v>19</v>
      </c>
      <c r="E51" s="13">
        <f t="shared" si="1"/>
        <v>569.14</v>
      </c>
      <c r="F51" s="14">
        <v>26.28</v>
      </c>
      <c r="G51" s="14">
        <v>542.86</v>
      </c>
    </row>
    <row r="52" spans="1:7" ht="21" customHeight="1">
      <c r="A52" s="11" t="s">
        <v>13</v>
      </c>
      <c r="B52" s="11" t="s">
        <v>52</v>
      </c>
      <c r="C52" s="11" t="s">
        <v>32</v>
      </c>
      <c r="D52" s="12" t="s">
        <v>33</v>
      </c>
      <c r="E52" s="13">
        <f aca="true" t="shared" si="2" ref="E52:E115">F52+G52</f>
        <v>150.89</v>
      </c>
      <c r="F52" s="14">
        <v>150.89</v>
      </c>
      <c r="G52" s="14">
        <v>0</v>
      </c>
    </row>
    <row r="53" spans="1:7" ht="21" customHeight="1">
      <c r="A53" s="11" t="s">
        <v>13</v>
      </c>
      <c r="B53" s="11" t="s">
        <v>52</v>
      </c>
      <c r="C53" s="11" t="s">
        <v>22</v>
      </c>
      <c r="D53" s="12" t="s">
        <v>54</v>
      </c>
      <c r="E53" s="13">
        <f t="shared" si="2"/>
        <v>103.48</v>
      </c>
      <c r="F53" s="14">
        <v>2.4</v>
      </c>
      <c r="G53" s="14">
        <v>101.08</v>
      </c>
    </row>
    <row r="54" spans="1:7" ht="21" customHeight="1">
      <c r="A54" s="11" t="s">
        <v>13</v>
      </c>
      <c r="B54" s="11" t="s">
        <v>55</v>
      </c>
      <c r="C54" s="11"/>
      <c r="D54" s="12" t="s">
        <v>56</v>
      </c>
      <c r="E54" s="13">
        <f t="shared" si="2"/>
        <v>82.75999999999999</v>
      </c>
      <c r="F54" s="14">
        <f>SUM(F55)</f>
        <v>1.96</v>
      </c>
      <c r="G54" s="14">
        <f>SUM(G55)</f>
        <v>80.8</v>
      </c>
    </row>
    <row r="55" spans="1:7" ht="21" customHeight="1">
      <c r="A55" s="11" t="s">
        <v>13</v>
      </c>
      <c r="B55" s="11" t="s">
        <v>55</v>
      </c>
      <c r="C55" s="11" t="s">
        <v>18</v>
      </c>
      <c r="D55" s="12" t="s">
        <v>19</v>
      </c>
      <c r="E55" s="13">
        <f t="shared" si="2"/>
        <v>82.75999999999999</v>
      </c>
      <c r="F55" s="14">
        <v>1.96</v>
      </c>
      <c r="G55" s="14">
        <v>80.8</v>
      </c>
    </row>
    <row r="56" spans="1:7" ht="21" customHeight="1">
      <c r="A56" s="11" t="s">
        <v>13</v>
      </c>
      <c r="B56" s="11" t="s">
        <v>57</v>
      </c>
      <c r="C56" s="11"/>
      <c r="D56" s="12" t="s">
        <v>58</v>
      </c>
      <c r="E56" s="13">
        <f t="shared" si="2"/>
        <v>313.21000000000004</v>
      </c>
      <c r="F56" s="14">
        <f>SUM(F57:F58)</f>
        <v>172.14000000000001</v>
      </c>
      <c r="G56" s="14">
        <f>SUM(G57:G58)</f>
        <v>141.07</v>
      </c>
    </row>
    <row r="57" spans="1:7" ht="21" customHeight="1">
      <c r="A57" s="11" t="s">
        <v>13</v>
      </c>
      <c r="B57" s="11" t="s">
        <v>57</v>
      </c>
      <c r="C57" s="11" t="s">
        <v>15</v>
      </c>
      <c r="D57" s="12" t="s">
        <v>17</v>
      </c>
      <c r="E57" s="13">
        <f t="shared" si="2"/>
        <v>171.61</v>
      </c>
      <c r="F57" s="14">
        <v>169.93</v>
      </c>
      <c r="G57" s="14">
        <v>1.68</v>
      </c>
    </row>
    <row r="58" spans="1:7" ht="21" customHeight="1">
      <c r="A58" s="11" t="s">
        <v>13</v>
      </c>
      <c r="B58" s="11" t="s">
        <v>57</v>
      </c>
      <c r="C58" s="11" t="s">
        <v>18</v>
      </c>
      <c r="D58" s="12" t="s">
        <v>19</v>
      </c>
      <c r="E58" s="13">
        <f t="shared" si="2"/>
        <v>141.6</v>
      </c>
      <c r="F58" s="14">
        <v>2.21</v>
      </c>
      <c r="G58" s="14">
        <v>139.39</v>
      </c>
    </row>
    <row r="59" spans="1:7" ht="21" customHeight="1">
      <c r="A59" s="11" t="s">
        <v>13</v>
      </c>
      <c r="B59" s="11" t="s">
        <v>59</v>
      </c>
      <c r="C59" s="11"/>
      <c r="D59" s="12" t="s">
        <v>60</v>
      </c>
      <c r="E59" s="13">
        <f t="shared" si="2"/>
        <v>111.39000000000001</v>
      </c>
      <c r="F59" s="14">
        <f>SUM(F60:F62)</f>
        <v>51.45</v>
      </c>
      <c r="G59" s="14">
        <f>SUM(G60:G62)</f>
        <v>59.940000000000005</v>
      </c>
    </row>
    <row r="60" spans="1:7" ht="21" customHeight="1">
      <c r="A60" s="11" t="s">
        <v>13</v>
      </c>
      <c r="B60" s="11" t="s">
        <v>59</v>
      </c>
      <c r="C60" s="11" t="s">
        <v>15</v>
      </c>
      <c r="D60" s="12" t="s">
        <v>17</v>
      </c>
      <c r="E60" s="13">
        <f t="shared" si="2"/>
        <v>43.330000000000005</v>
      </c>
      <c r="F60" s="14">
        <v>35.38</v>
      </c>
      <c r="G60" s="14">
        <v>7.95</v>
      </c>
    </row>
    <row r="61" spans="1:7" ht="21" customHeight="1">
      <c r="A61" s="11" t="s">
        <v>13</v>
      </c>
      <c r="B61" s="11" t="s">
        <v>59</v>
      </c>
      <c r="C61" s="11" t="s">
        <v>18</v>
      </c>
      <c r="D61" s="12" t="s">
        <v>19</v>
      </c>
      <c r="E61" s="13">
        <f t="shared" si="2"/>
        <v>67.22</v>
      </c>
      <c r="F61" s="14">
        <v>15.23</v>
      </c>
      <c r="G61" s="14">
        <v>51.99</v>
      </c>
    </row>
    <row r="62" spans="1:7" ht="21" customHeight="1">
      <c r="A62" s="11" t="s">
        <v>13</v>
      </c>
      <c r="B62" s="11" t="s">
        <v>59</v>
      </c>
      <c r="C62" s="11" t="s">
        <v>22</v>
      </c>
      <c r="D62" s="12" t="s">
        <v>61</v>
      </c>
      <c r="E62" s="13">
        <f t="shared" si="2"/>
        <v>0.84</v>
      </c>
      <c r="F62" s="14">
        <v>0.84</v>
      </c>
      <c r="G62" s="14">
        <v>0</v>
      </c>
    </row>
    <row r="63" spans="1:7" ht="21" customHeight="1">
      <c r="A63" s="11" t="s">
        <v>13</v>
      </c>
      <c r="B63" s="11" t="s">
        <v>62</v>
      </c>
      <c r="C63" s="11"/>
      <c r="D63" s="12" t="s">
        <v>63</v>
      </c>
      <c r="E63" s="13">
        <f t="shared" si="2"/>
        <v>466.59000000000003</v>
      </c>
      <c r="F63" s="14">
        <f>SUM(F64:F66)</f>
        <v>296.19000000000005</v>
      </c>
      <c r="G63" s="14">
        <f>SUM(G64:G66)</f>
        <v>170.4</v>
      </c>
    </row>
    <row r="64" spans="1:7" ht="21" customHeight="1">
      <c r="A64" s="11" t="s">
        <v>13</v>
      </c>
      <c r="B64" s="11" t="s">
        <v>62</v>
      </c>
      <c r="C64" s="11" t="s">
        <v>15</v>
      </c>
      <c r="D64" s="12" t="s">
        <v>17</v>
      </c>
      <c r="E64" s="13">
        <f t="shared" si="2"/>
        <v>260.35</v>
      </c>
      <c r="F64" s="14">
        <v>256.22</v>
      </c>
      <c r="G64" s="14">
        <v>4.13</v>
      </c>
    </row>
    <row r="65" spans="1:7" ht="21" customHeight="1">
      <c r="A65" s="11" t="s">
        <v>13</v>
      </c>
      <c r="B65" s="11" t="s">
        <v>62</v>
      </c>
      <c r="C65" s="11" t="s">
        <v>18</v>
      </c>
      <c r="D65" s="12" t="s">
        <v>19</v>
      </c>
      <c r="E65" s="13">
        <f t="shared" si="2"/>
        <v>190.74</v>
      </c>
      <c r="F65" s="14">
        <v>31.41</v>
      </c>
      <c r="G65" s="14">
        <v>159.33</v>
      </c>
    </row>
    <row r="66" spans="1:7" ht="21" customHeight="1">
      <c r="A66" s="11" t="s">
        <v>13</v>
      </c>
      <c r="B66" s="11" t="s">
        <v>62</v>
      </c>
      <c r="C66" s="11" t="s">
        <v>40</v>
      </c>
      <c r="D66" s="12" t="s">
        <v>64</v>
      </c>
      <c r="E66" s="13">
        <f t="shared" si="2"/>
        <v>15.5</v>
      </c>
      <c r="F66" s="14">
        <v>8.56</v>
      </c>
      <c r="G66" s="14">
        <v>6.94</v>
      </c>
    </row>
    <row r="67" spans="1:7" ht="21" customHeight="1">
      <c r="A67" s="11" t="s">
        <v>13</v>
      </c>
      <c r="B67" s="11" t="s">
        <v>65</v>
      </c>
      <c r="C67" s="11"/>
      <c r="D67" s="12" t="s">
        <v>66</v>
      </c>
      <c r="E67" s="13">
        <f t="shared" si="2"/>
        <v>1942.03</v>
      </c>
      <c r="F67" s="14">
        <f>SUM(F68:F71)</f>
        <v>925.36</v>
      </c>
      <c r="G67" s="14">
        <f>SUM(G68:G71)</f>
        <v>1016.67</v>
      </c>
    </row>
    <row r="68" spans="1:7" ht="21" customHeight="1">
      <c r="A68" s="11" t="s">
        <v>13</v>
      </c>
      <c r="B68" s="11" t="s">
        <v>65</v>
      </c>
      <c r="C68" s="11" t="s">
        <v>15</v>
      </c>
      <c r="D68" s="12" t="s">
        <v>17</v>
      </c>
      <c r="E68" s="13">
        <f t="shared" si="2"/>
        <v>828.9300000000001</v>
      </c>
      <c r="F68" s="14">
        <v>816.72</v>
      </c>
      <c r="G68" s="14">
        <v>12.21</v>
      </c>
    </row>
    <row r="69" spans="1:7" ht="21" customHeight="1">
      <c r="A69" s="11" t="s">
        <v>13</v>
      </c>
      <c r="B69" s="11" t="s">
        <v>65</v>
      </c>
      <c r="C69" s="11" t="s">
        <v>18</v>
      </c>
      <c r="D69" s="12" t="s">
        <v>19</v>
      </c>
      <c r="E69" s="13">
        <f t="shared" si="2"/>
        <v>635.14</v>
      </c>
      <c r="F69" s="14">
        <v>103.35</v>
      </c>
      <c r="G69" s="14">
        <v>531.79</v>
      </c>
    </row>
    <row r="70" spans="1:7" ht="21" customHeight="1">
      <c r="A70" s="11" t="s">
        <v>13</v>
      </c>
      <c r="B70" s="11" t="s">
        <v>65</v>
      </c>
      <c r="C70" s="11" t="s">
        <v>37</v>
      </c>
      <c r="D70" s="12" t="s">
        <v>67</v>
      </c>
      <c r="E70" s="13">
        <f t="shared" si="2"/>
        <v>280</v>
      </c>
      <c r="F70" s="14">
        <v>0</v>
      </c>
      <c r="G70" s="14">
        <v>280</v>
      </c>
    </row>
    <row r="71" spans="1:7" ht="21" customHeight="1">
      <c r="A71" s="11" t="s">
        <v>13</v>
      </c>
      <c r="B71" s="11" t="s">
        <v>65</v>
      </c>
      <c r="C71" s="11" t="s">
        <v>22</v>
      </c>
      <c r="D71" s="12" t="s">
        <v>68</v>
      </c>
      <c r="E71" s="13">
        <f t="shared" si="2"/>
        <v>197.95999999999998</v>
      </c>
      <c r="F71" s="14">
        <v>5.29</v>
      </c>
      <c r="G71" s="14">
        <v>192.67</v>
      </c>
    </row>
    <row r="72" spans="1:7" ht="21" customHeight="1">
      <c r="A72" s="11" t="s">
        <v>13</v>
      </c>
      <c r="B72" s="11" t="s">
        <v>69</v>
      </c>
      <c r="C72" s="11"/>
      <c r="D72" s="12" t="s">
        <v>70</v>
      </c>
      <c r="E72" s="13">
        <f t="shared" si="2"/>
        <v>2418.57</v>
      </c>
      <c r="F72" s="14">
        <f>SUM(F73:F75)</f>
        <v>841.64</v>
      </c>
      <c r="G72" s="14">
        <f>SUM(G73:G75)</f>
        <v>1576.93</v>
      </c>
    </row>
    <row r="73" spans="1:7" ht="21" customHeight="1">
      <c r="A73" s="11" t="s">
        <v>13</v>
      </c>
      <c r="B73" s="11" t="s">
        <v>69</v>
      </c>
      <c r="C73" s="11" t="s">
        <v>15</v>
      </c>
      <c r="D73" s="12" t="s">
        <v>17</v>
      </c>
      <c r="E73" s="13">
        <f t="shared" si="2"/>
        <v>395.65</v>
      </c>
      <c r="F73" s="14">
        <v>395.65</v>
      </c>
      <c r="G73" s="14">
        <v>0</v>
      </c>
    </row>
    <row r="74" spans="1:7" ht="21" customHeight="1">
      <c r="A74" s="11" t="s">
        <v>13</v>
      </c>
      <c r="B74" s="11" t="s">
        <v>69</v>
      </c>
      <c r="C74" s="11" t="s">
        <v>18</v>
      </c>
      <c r="D74" s="12" t="s">
        <v>19</v>
      </c>
      <c r="E74" s="13">
        <f t="shared" si="2"/>
        <v>1946.58</v>
      </c>
      <c r="F74" s="14">
        <v>445.65</v>
      </c>
      <c r="G74" s="14">
        <v>1500.93</v>
      </c>
    </row>
    <row r="75" spans="1:7" ht="21" customHeight="1">
      <c r="A75" s="11" t="s">
        <v>13</v>
      </c>
      <c r="B75" s="11" t="s">
        <v>69</v>
      </c>
      <c r="C75" s="11" t="s">
        <v>22</v>
      </c>
      <c r="D75" s="12" t="s">
        <v>71</v>
      </c>
      <c r="E75" s="13">
        <f t="shared" si="2"/>
        <v>76.34</v>
      </c>
      <c r="F75" s="14">
        <v>0.34</v>
      </c>
      <c r="G75" s="14">
        <v>76</v>
      </c>
    </row>
    <row r="76" spans="1:7" ht="21" customHeight="1">
      <c r="A76" s="11" t="s">
        <v>13</v>
      </c>
      <c r="B76" s="11" t="s">
        <v>72</v>
      </c>
      <c r="C76" s="11"/>
      <c r="D76" s="12" t="s">
        <v>73</v>
      </c>
      <c r="E76" s="13">
        <f t="shared" si="2"/>
        <v>1921.8400000000001</v>
      </c>
      <c r="F76" s="14">
        <f>SUM(F77:F79)</f>
        <v>389.75000000000006</v>
      </c>
      <c r="G76" s="14">
        <f>SUM(G77:G79)</f>
        <v>1532.0900000000001</v>
      </c>
    </row>
    <row r="77" spans="1:7" ht="21" customHeight="1">
      <c r="A77" s="11" t="s">
        <v>13</v>
      </c>
      <c r="B77" s="11" t="s">
        <v>72</v>
      </c>
      <c r="C77" s="11" t="s">
        <v>15</v>
      </c>
      <c r="D77" s="12" t="s">
        <v>17</v>
      </c>
      <c r="E77" s="13">
        <f t="shared" si="2"/>
        <v>118.15</v>
      </c>
      <c r="F77" s="14">
        <v>118.15</v>
      </c>
      <c r="G77" s="14">
        <v>0</v>
      </c>
    </row>
    <row r="78" spans="1:7" ht="21" customHeight="1">
      <c r="A78" s="11" t="s">
        <v>13</v>
      </c>
      <c r="B78" s="11" t="s">
        <v>72</v>
      </c>
      <c r="C78" s="11" t="s">
        <v>18</v>
      </c>
      <c r="D78" s="12" t="s">
        <v>19</v>
      </c>
      <c r="E78" s="13">
        <f t="shared" si="2"/>
        <v>1519.69</v>
      </c>
      <c r="F78" s="14">
        <v>188.8</v>
      </c>
      <c r="G78" s="14">
        <v>1330.89</v>
      </c>
    </row>
    <row r="79" spans="1:7" ht="21" customHeight="1">
      <c r="A79" s="11" t="s">
        <v>13</v>
      </c>
      <c r="B79" s="11" t="s">
        <v>72</v>
      </c>
      <c r="C79" s="11" t="s">
        <v>22</v>
      </c>
      <c r="D79" s="12" t="s">
        <v>74</v>
      </c>
      <c r="E79" s="13">
        <f t="shared" si="2"/>
        <v>284</v>
      </c>
      <c r="F79" s="14">
        <v>82.8</v>
      </c>
      <c r="G79" s="14">
        <v>201.2</v>
      </c>
    </row>
    <row r="80" spans="1:7" ht="21" customHeight="1">
      <c r="A80" s="11" t="s">
        <v>13</v>
      </c>
      <c r="B80" s="11" t="s">
        <v>75</v>
      </c>
      <c r="C80" s="11"/>
      <c r="D80" s="12" t="s">
        <v>76</v>
      </c>
      <c r="E80" s="13">
        <f t="shared" si="2"/>
        <v>151.12</v>
      </c>
      <c r="F80" s="14">
        <f>SUM(F81:F82)</f>
        <v>136.35</v>
      </c>
      <c r="G80" s="14">
        <f>SUM(G81:G82)</f>
        <v>14.77</v>
      </c>
    </row>
    <row r="81" spans="1:7" ht="21" customHeight="1">
      <c r="A81" s="11" t="s">
        <v>13</v>
      </c>
      <c r="B81" s="11" t="s">
        <v>75</v>
      </c>
      <c r="C81" s="11" t="s">
        <v>15</v>
      </c>
      <c r="D81" s="12" t="s">
        <v>17</v>
      </c>
      <c r="E81" s="13">
        <f t="shared" si="2"/>
        <v>104.84</v>
      </c>
      <c r="F81" s="14">
        <v>95.11</v>
      </c>
      <c r="G81" s="14">
        <v>9.73</v>
      </c>
    </row>
    <row r="82" spans="1:7" ht="21" customHeight="1">
      <c r="A82" s="11" t="s">
        <v>13</v>
      </c>
      <c r="B82" s="11" t="s">
        <v>75</v>
      </c>
      <c r="C82" s="11" t="s">
        <v>18</v>
      </c>
      <c r="D82" s="12" t="s">
        <v>19</v>
      </c>
      <c r="E82" s="13">
        <f t="shared" si="2"/>
        <v>46.28</v>
      </c>
      <c r="F82" s="14">
        <v>41.24</v>
      </c>
      <c r="G82" s="14">
        <v>5.04</v>
      </c>
    </row>
    <row r="83" spans="1:7" ht="21" customHeight="1">
      <c r="A83" s="11" t="s">
        <v>13</v>
      </c>
      <c r="B83" s="11" t="s">
        <v>77</v>
      </c>
      <c r="C83" s="11"/>
      <c r="D83" s="12" t="s">
        <v>78</v>
      </c>
      <c r="E83" s="13">
        <f t="shared" si="2"/>
        <v>3955.4400000000005</v>
      </c>
      <c r="F83" s="14">
        <f>SUM(F84:F86)</f>
        <v>2494.55</v>
      </c>
      <c r="G83" s="14">
        <f>SUM(G84:G86)</f>
        <v>1460.89</v>
      </c>
    </row>
    <row r="84" spans="1:7" ht="21" customHeight="1">
      <c r="A84" s="11" t="s">
        <v>13</v>
      </c>
      <c r="B84" s="11" t="s">
        <v>77</v>
      </c>
      <c r="C84" s="11" t="s">
        <v>15</v>
      </c>
      <c r="D84" s="12" t="s">
        <v>17</v>
      </c>
      <c r="E84" s="13">
        <f t="shared" si="2"/>
        <v>1801.15</v>
      </c>
      <c r="F84" s="14">
        <v>1801.15</v>
      </c>
      <c r="G84" s="14">
        <v>0</v>
      </c>
    </row>
    <row r="85" spans="1:7" ht="21" customHeight="1">
      <c r="A85" s="11" t="s">
        <v>13</v>
      </c>
      <c r="B85" s="11" t="s">
        <v>77</v>
      </c>
      <c r="C85" s="11" t="s">
        <v>18</v>
      </c>
      <c r="D85" s="12" t="s">
        <v>19</v>
      </c>
      <c r="E85" s="13">
        <f t="shared" si="2"/>
        <v>1558.4900000000002</v>
      </c>
      <c r="F85" s="14">
        <v>498.61</v>
      </c>
      <c r="G85" s="14">
        <v>1059.88</v>
      </c>
    </row>
    <row r="86" spans="1:7" ht="21" customHeight="1">
      <c r="A86" s="11" t="s">
        <v>13</v>
      </c>
      <c r="B86" s="11" t="s">
        <v>77</v>
      </c>
      <c r="C86" s="11" t="s">
        <v>22</v>
      </c>
      <c r="D86" s="12" t="s">
        <v>79</v>
      </c>
      <c r="E86" s="13">
        <f t="shared" si="2"/>
        <v>595.8</v>
      </c>
      <c r="F86" s="14">
        <v>194.79</v>
      </c>
      <c r="G86" s="14">
        <v>401.01</v>
      </c>
    </row>
    <row r="87" spans="1:7" ht="21" customHeight="1">
      <c r="A87" s="11" t="s">
        <v>13</v>
      </c>
      <c r="B87" s="11" t="s">
        <v>22</v>
      </c>
      <c r="C87" s="11"/>
      <c r="D87" s="12" t="s">
        <v>80</v>
      </c>
      <c r="E87" s="13">
        <f t="shared" si="2"/>
        <v>682.51</v>
      </c>
      <c r="F87" s="14">
        <f>SUM(F88)</f>
        <v>292.94</v>
      </c>
      <c r="G87" s="14">
        <f>SUM(G88)</f>
        <v>389.57</v>
      </c>
    </row>
    <row r="88" spans="1:7" ht="21" customHeight="1">
      <c r="A88" s="11" t="s">
        <v>13</v>
      </c>
      <c r="B88" s="11" t="s">
        <v>22</v>
      </c>
      <c r="C88" s="11" t="s">
        <v>22</v>
      </c>
      <c r="D88" s="12" t="s">
        <v>80</v>
      </c>
      <c r="E88" s="13">
        <f t="shared" si="2"/>
        <v>682.51</v>
      </c>
      <c r="F88" s="14">
        <v>292.94</v>
      </c>
      <c r="G88" s="14">
        <v>389.57</v>
      </c>
    </row>
    <row r="89" spans="1:7" ht="21" customHeight="1">
      <c r="A89" s="11">
        <v>203</v>
      </c>
      <c r="B89" s="11"/>
      <c r="C89" s="11"/>
      <c r="D89" s="17" t="s">
        <v>81</v>
      </c>
      <c r="E89" s="13">
        <f t="shared" si="2"/>
        <v>310.47</v>
      </c>
      <c r="F89" s="14">
        <f>F90</f>
        <v>11.72</v>
      </c>
      <c r="G89" s="14">
        <f>G90</f>
        <v>298.75</v>
      </c>
    </row>
    <row r="90" spans="1:7" ht="21" customHeight="1">
      <c r="A90" s="11" t="s">
        <v>82</v>
      </c>
      <c r="B90" s="11" t="s">
        <v>22</v>
      </c>
      <c r="C90" s="12"/>
      <c r="D90" s="17" t="s">
        <v>83</v>
      </c>
      <c r="E90" s="13">
        <f t="shared" si="2"/>
        <v>310.47</v>
      </c>
      <c r="F90" s="14">
        <f>SUM(F91)</f>
        <v>11.72</v>
      </c>
      <c r="G90" s="14">
        <f>SUM(G91)</f>
        <v>298.75</v>
      </c>
    </row>
    <row r="91" spans="1:7" ht="21" customHeight="1">
      <c r="A91" s="11" t="s">
        <v>82</v>
      </c>
      <c r="B91" s="11" t="s">
        <v>22</v>
      </c>
      <c r="C91" s="12" t="s">
        <v>22</v>
      </c>
      <c r="D91" s="17" t="s">
        <v>83</v>
      </c>
      <c r="E91" s="13">
        <f t="shared" si="2"/>
        <v>310.47</v>
      </c>
      <c r="F91" s="14">
        <v>11.72</v>
      </c>
      <c r="G91" s="14">
        <v>298.75</v>
      </c>
    </row>
    <row r="92" spans="1:7" ht="21" customHeight="1">
      <c r="A92" s="11" t="s">
        <v>84</v>
      </c>
      <c r="B92" s="11"/>
      <c r="C92" s="11"/>
      <c r="D92" s="12" t="s">
        <v>85</v>
      </c>
      <c r="E92" s="13">
        <f t="shared" si="2"/>
        <v>13078.91</v>
      </c>
      <c r="F92" s="14">
        <f>F93+F95+F99</f>
        <v>7231.320000000001</v>
      </c>
      <c r="G92" s="14">
        <f>G93+G95+G99</f>
        <v>5847.59</v>
      </c>
    </row>
    <row r="93" spans="1:7" ht="21" customHeight="1">
      <c r="A93" s="11" t="s">
        <v>84</v>
      </c>
      <c r="B93" s="11" t="s">
        <v>15</v>
      </c>
      <c r="C93" s="11"/>
      <c r="D93" s="12" t="s">
        <v>86</v>
      </c>
      <c r="E93" s="13">
        <f t="shared" si="2"/>
        <v>65.19</v>
      </c>
      <c r="F93" s="14">
        <f>SUM(F94)</f>
        <v>4</v>
      </c>
      <c r="G93" s="14">
        <f>SUM(G94)</f>
        <v>61.19</v>
      </c>
    </row>
    <row r="94" spans="1:7" ht="21" customHeight="1">
      <c r="A94" s="11" t="s">
        <v>84</v>
      </c>
      <c r="B94" s="11" t="s">
        <v>15</v>
      </c>
      <c r="C94" s="11" t="s">
        <v>22</v>
      </c>
      <c r="D94" s="12" t="s">
        <v>87</v>
      </c>
      <c r="E94" s="13">
        <f t="shared" si="2"/>
        <v>65.19</v>
      </c>
      <c r="F94" s="14">
        <v>4</v>
      </c>
      <c r="G94" s="14">
        <v>61.19</v>
      </c>
    </row>
    <row r="95" spans="1:7" ht="21" customHeight="1">
      <c r="A95" s="11" t="s">
        <v>84</v>
      </c>
      <c r="B95" s="11" t="s">
        <v>18</v>
      </c>
      <c r="C95" s="11"/>
      <c r="D95" s="12" t="s">
        <v>88</v>
      </c>
      <c r="E95" s="13">
        <f t="shared" si="2"/>
        <v>12014.91</v>
      </c>
      <c r="F95" s="14">
        <f>SUM(F96:F98)</f>
        <v>6418.81</v>
      </c>
      <c r="G95" s="14">
        <f>SUM(G96:G98)</f>
        <v>5596.1</v>
      </c>
    </row>
    <row r="96" spans="1:7" ht="21" customHeight="1">
      <c r="A96" s="11" t="s">
        <v>84</v>
      </c>
      <c r="B96" s="11" t="s">
        <v>18</v>
      </c>
      <c r="C96" s="11" t="s">
        <v>15</v>
      </c>
      <c r="D96" s="12" t="s">
        <v>17</v>
      </c>
      <c r="E96" s="13">
        <f t="shared" si="2"/>
        <v>6981.64</v>
      </c>
      <c r="F96" s="14">
        <v>6378.26</v>
      </c>
      <c r="G96" s="14">
        <v>603.38</v>
      </c>
    </row>
    <row r="97" spans="1:7" ht="21" customHeight="1">
      <c r="A97" s="11" t="s">
        <v>84</v>
      </c>
      <c r="B97" s="11" t="s">
        <v>18</v>
      </c>
      <c r="C97" s="11" t="s">
        <v>18</v>
      </c>
      <c r="D97" s="12" t="s">
        <v>19</v>
      </c>
      <c r="E97" s="13">
        <f t="shared" si="2"/>
        <v>2102.76</v>
      </c>
      <c r="F97" s="14">
        <v>0</v>
      </c>
      <c r="G97" s="14">
        <v>2102.76</v>
      </c>
    </row>
    <row r="98" spans="1:7" ht="21" customHeight="1">
      <c r="A98" s="11" t="s">
        <v>84</v>
      </c>
      <c r="B98" s="11" t="s">
        <v>18</v>
      </c>
      <c r="C98" s="11" t="s">
        <v>22</v>
      </c>
      <c r="D98" s="12" t="s">
        <v>89</v>
      </c>
      <c r="E98" s="13">
        <f t="shared" si="2"/>
        <v>2930.51</v>
      </c>
      <c r="F98" s="14">
        <v>40.55</v>
      </c>
      <c r="G98" s="14">
        <v>2889.96</v>
      </c>
    </row>
    <row r="99" spans="1:7" ht="21" customHeight="1">
      <c r="A99" s="11" t="s">
        <v>84</v>
      </c>
      <c r="B99" s="11" t="s">
        <v>40</v>
      </c>
      <c r="C99" s="11"/>
      <c r="D99" s="12" t="s">
        <v>90</v>
      </c>
      <c r="E99" s="13">
        <f t="shared" si="2"/>
        <v>998.81</v>
      </c>
      <c r="F99" s="14">
        <f>SUM(F100:F101)</f>
        <v>808.51</v>
      </c>
      <c r="G99" s="14">
        <f>SUM(G100:G101)</f>
        <v>190.3</v>
      </c>
    </row>
    <row r="100" spans="1:7" ht="21" customHeight="1">
      <c r="A100" s="11" t="s">
        <v>84</v>
      </c>
      <c r="B100" s="11" t="s">
        <v>40</v>
      </c>
      <c r="C100" s="11" t="s">
        <v>15</v>
      </c>
      <c r="D100" s="12" t="s">
        <v>17</v>
      </c>
      <c r="E100" s="13">
        <f t="shared" si="2"/>
        <v>634.5999999999999</v>
      </c>
      <c r="F100" s="14">
        <v>610.3</v>
      </c>
      <c r="G100" s="14">
        <v>24.3</v>
      </c>
    </row>
    <row r="101" spans="1:7" ht="21" customHeight="1">
      <c r="A101" s="11" t="s">
        <v>84</v>
      </c>
      <c r="B101" s="11" t="s">
        <v>40</v>
      </c>
      <c r="C101" s="11" t="s">
        <v>18</v>
      </c>
      <c r="D101" s="12" t="s">
        <v>19</v>
      </c>
      <c r="E101" s="13">
        <f t="shared" si="2"/>
        <v>364.21000000000004</v>
      </c>
      <c r="F101" s="14">
        <v>198.21</v>
      </c>
      <c r="G101" s="14">
        <v>166</v>
      </c>
    </row>
    <row r="102" spans="1:7" ht="21" customHeight="1">
      <c r="A102" s="11" t="s">
        <v>91</v>
      </c>
      <c r="B102" s="11"/>
      <c r="C102" s="11"/>
      <c r="D102" s="12" t="s">
        <v>92</v>
      </c>
      <c r="E102" s="13">
        <f t="shared" si="2"/>
        <v>67581.56</v>
      </c>
      <c r="F102" s="14">
        <f>F103+F107+F114+F117+F119+F121</f>
        <v>52807.41</v>
      </c>
      <c r="G102" s="14">
        <f>G103+G107+G114+G117+G119+G121</f>
        <v>14774.15</v>
      </c>
    </row>
    <row r="103" spans="1:7" ht="21" customHeight="1">
      <c r="A103" s="11" t="s">
        <v>91</v>
      </c>
      <c r="B103" s="11" t="s">
        <v>15</v>
      </c>
      <c r="C103" s="11"/>
      <c r="D103" s="12" t="s">
        <v>93</v>
      </c>
      <c r="E103" s="13">
        <f t="shared" si="2"/>
        <v>3775.38</v>
      </c>
      <c r="F103" s="14">
        <f>SUM(F104:F106)</f>
        <v>2150.58</v>
      </c>
      <c r="G103" s="14">
        <f>SUM(G104:G106)</f>
        <v>1624.8</v>
      </c>
    </row>
    <row r="104" spans="1:7" ht="21" customHeight="1">
      <c r="A104" s="11" t="s">
        <v>91</v>
      </c>
      <c r="B104" s="11" t="s">
        <v>15</v>
      </c>
      <c r="C104" s="11" t="s">
        <v>15</v>
      </c>
      <c r="D104" s="12" t="s">
        <v>17</v>
      </c>
      <c r="E104" s="13">
        <f t="shared" si="2"/>
        <v>1463.69</v>
      </c>
      <c r="F104" s="14">
        <v>843.17</v>
      </c>
      <c r="G104" s="14">
        <v>620.52</v>
      </c>
    </row>
    <row r="105" spans="1:7" ht="21" customHeight="1">
      <c r="A105" s="11" t="s">
        <v>91</v>
      </c>
      <c r="B105" s="11" t="s">
        <v>15</v>
      </c>
      <c r="C105" s="11" t="s">
        <v>18</v>
      </c>
      <c r="D105" s="12" t="s">
        <v>19</v>
      </c>
      <c r="E105" s="13">
        <f t="shared" si="2"/>
        <v>628</v>
      </c>
      <c r="F105" s="14">
        <v>0</v>
      </c>
      <c r="G105" s="14">
        <v>628</v>
      </c>
    </row>
    <row r="106" spans="1:7" ht="21" customHeight="1">
      <c r="A106" s="11" t="s">
        <v>91</v>
      </c>
      <c r="B106" s="11" t="s">
        <v>15</v>
      </c>
      <c r="C106" s="11" t="s">
        <v>22</v>
      </c>
      <c r="D106" s="12" t="s">
        <v>94</v>
      </c>
      <c r="E106" s="13">
        <f t="shared" si="2"/>
        <v>1683.69</v>
      </c>
      <c r="F106" s="14">
        <v>1307.41</v>
      </c>
      <c r="G106" s="14">
        <v>376.28</v>
      </c>
    </row>
    <row r="107" spans="1:7" ht="21" customHeight="1">
      <c r="A107" s="11" t="s">
        <v>91</v>
      </c>
      <c r="B107" s="11" t="s">
        <v>18</v>
      </c>
      <c r="C107" s="11"/>
      <c r="D107" s="12" t="s">
        <v>95</v>
      </c>
      <c r="E107" s="13">
        <f t="shared" si="2"/>
        <v>60526.85</v>
      </c>
      <c r="F107" s="14">
        <f>SUM(F108:F113)</f>
        <v>47650.1</v>
      </c>
      <c r="G107" s="14">
        <f>SUM(G108:G113)</f>
        <v>12876.75</v>
      </c>
    </row>
    <row r="108" spans="1:7" ht="21" customHeight="1">
      <c r="A108" s="11" t="s">
        <v>91</v>
      </c>
      <c r="B108" s="11" t="s">
        <v>18</v>
      </c>
      <c r="C108" s="11" t="s">
        <v>15</v>
      </c>
      <c r="D108" s="12" t="s">
        <v>96</v>
      </c>
      <c r="E108" s="13">
        <f t="shared" si="2"/>
        <v>3183.1299999999997</v>
      </c>
      <c r="F108" s="14">
        <v>132.89</v>
      </c>
      <c r="G108" s="14">
        <v>3050.24</v>
      </c>
    </row>
    <row r="109" spans="1:7" ht="21" customHeight="1">
      <c r="A109" s="11" t="s">
        <v>91</v>
      </c>
      <c r="B109" s="11" t="s">
        <v>18</v>
      </c>
      <c r="C109" s="11" t="s">
        <v>18</v>
      </c>
      <c r="D109" s="12" t="s">
        <v>97</v>
      </c>
      <c r="E109" s="13">
        <f t="shared" si="2"/>
        <v>30350.96</v>
      </c>
      <c r="F109" s="14">
        <v>25494.37</v>
      </c>
      <c r="G109" s="14">
        <v>4856.59</v>
      </c>
    </row>
    <row r="110" spans="1:7" ht="21" customHeight="1">
      <c r="A110" s="11" t="s">
        <v>91</v>
      </c>
      <c r="B110" s="11" t="s">
        <v>18</v>
      </c>
      <c r="C110" s="11" t="s">
        <v>27</v>
      </c>
      <c r="D110" s="12" t="s">
        <v>98</v>
      </c>
      <c r="E110" s="13">
        <f t="shared" si="2"/>
        <v>20065.91</v>
      </c>
      <c r="F110" s="14">
        <v>15776.12</v>
      </c>
      <c r="G110" s="14">
        <v>4289.79</v>
      </c>
    </row>
    <row r="111" spans="1:7" ht="21" customHeight="1">
      <c r="A111" s="11" t="s">
        <v>91</v>
      </c>
      <c r="B111" s="11" t="s">
        <v>18</v>
      </c>
      <c r="C111" s="11" t="s">
        <v>20</v>
      </c>
      <c r="D111" s="12" t="s">
        <v>99</v>
      </c>
      <c r="E111" s="13">
        <f t="shared" si="2"/>
        <v>6560.19</v>
      </c>
      <c r="F111" s="14">
        <v>6244.19</v>
      </c>
      <c r="G111" s="14">
        <v>316</v>
      </c>
    </row>
    <row r="112" spans="1:7" ht="21" customHeight="1">
      <c r="A112" s="11" t="s">
        <v>91</v>
      </c>
      <c r="B112" s="11" t="s">
        <v>18</v>
      </c>
      <c r="C112" s="11" t="s">
        <v>37</v>
      </c>
      <c r="D112" s="12" t="s">
        <v>100</v>
      </c>
      <c r="E112" s="13">
        <f t="shared" si="2"/>
        <v>2.6</v>
      </c>
      <c r="F112" s="14">
        <v>0</v>
      </c>
      <c r="G112" s="14">
        <v>2.6</v>
      </c>
    </row>
    <row r="113" spans="1:7" ht="21" customHeight="1">
      <c r="A113" s="11" t="s">
        <v>91</v>
      </c>
      <c r="B113" s="11" t="s">
        <v>18</v>
      </c>
      <c r="C113" s="11" t="s">
        <v>22</v>
      </c>
      <c r="D113" s="12" t="s">
        <v>101</v>
      </c>
      <c r="E113" s="13">
        <f t="shared" si="2"/>
        <v>364.05999999999995</v>
      </c>
      <c r="F113" s="14">
        <v>2.53</v>
      </c>
      <c r="G113" s="14">
        <v>361.53</v>
      </c>
    </row>
    <row r="114" spans="1:7" ht="21" customHeight="1">
      <c r="A114" s="11" t="s">
        <v>91</v>
      </c>
      <c r="B114" s="11" t="s">
        <v>27</v>
      </c>
      <c r="C114" s="11"/>
      <c r="D114" s="12" t="s">
        <v>102</v>
      </c>
      <c r="E114" s="13">
        <f t="shared" si="2"/>
        <v>2744.4100000000003</v>
      </c>
      <c r="F114" s="14">
        <f>SUM(F115:F116)</f>
        <v>2706.4100000000003</v>
      </c>
      <c r="G114" s="14">
        <f>SUM(G115:G116)</f>
        <v>38</v>
      </c>
    </row>
    <row r="115" spans="1:7" ht="21" customHeight="1">
      <c r="A115" s="11" t="s">
        <v>91</v>
      </c>
      <c r="B115" s="11" t="s">
        <v>27</v>
      </c>
      <c r="C115" s="11" t="s">
        <v>18</v>
      </c>
      <c r="D115" s="12" t="s">
        <v>103</v>
      </c>
      <c r="E115" s="13">
        <f t="shared" si="2"/>
        <v>2645.78</v>
      </c>
      <c r="F115" s="14">
        <v>2645.78</v>
      </c>
      <c r="G115" s="14">
        <v>0</v>
      </c>
    </row>
    <row r="116" spans="1:7" ht="21" customHeight="1">
      <c r="A116" s="11" t="s">
        <v>91</v>
      </c>
      <c r="B116" s="11" t="s">
        <v>27</v>
      </c>
      <c r="C116" s="11" t="s">
        <v>27</v>
      </c>
      <c r="D116" s="12" t="s">
        <v>104</v>
      </c>
      <c r="E116" s="13">
        <f>F116+G116</f>
        <v>98.63</v>
      </c>
      <c r="F116" s="14">
        <v>60.63</v>
      </c>
      <c r="G116" s="14">
        <v>38</v>
      </c>
    </row>
    <row r="117" spans="1:7" ht="21" customHeight="1">
      <c r="A117" s="11" t="s">
        <v>91</v>
      </c>
      <c r="B117" s="11" t="s">
        <v>45</v>
      </c>
      <c r="C117" s="11"/>
      <c r="D117" s="12" t="s">
        <v>105</v>
      </c>
      <c r="E117" s="13">
        <f>F117+G117</f>
        <v>115.62</v>
      </c>
      <c r="F117" s="14">
        <f>SUM(F118)</f>
        <v>115.62</v>
      </c>
      <c r="G117" s="14">
        <f>SUM(G118)</f>
        <v>0</v>
      </c>
    </row>
    <row r="118" spans="1:7" ht="21" customHeight="1">
      <c r="A118" s="11" t="s">
        <v>91</v>
      </c>
      <c r="B118" s="11" t="s">
        <v>45</v>
      </c>
      <c r="C118" s="11" t="s">
        <v>15</v>
      </c>
      <c r="D118" s="12" t="s">
        <v>106</v>
      </c>
      <c r="E118" s="13">
        <f>F118+G118</f>
        <v>115.62</v>
      </c>
      <c r="F118" s="14">
        <v>115.62</v>
      </c>
      <c r="G118" s="14">
        <v>0</v>
      </c>
    </row>
    <row r="119" spans="1:7" ht="21" customHeight="1">
      <c r="A119" s="11" t="s">
        <v>91</v>
      </c>
      <c r="B119" s="11" t="s">
        <v>30</v>
      </c>
      <c r="C119" s="11"/>
      <c r="D119" s="12" t="s">
        <v>107</v>
      </c>
      <c r="E119" s="13">
        <f>F119+G119</f>
        <v>219.29999999999998</v>
      </c>
      <c r="F119" s="14">
        <f>SUM(F120)</f>
        <v>184.7</v>
      </c>
      <c r="G119" s="14">
        <f>SUM(G120)</f>
        <v>34.6</v>
      </c>
    </row>
    <row r="120" spans="1:7" ht="21" customHeight="1">
      <c r="A120" s="11" t="s">
        <v>91</v>
      </c>
      <c r="B120" s="11" t="s">
        <v>30</v>
      </c>
      <c r="C120" s="11" t="s">
        <v>18</v>
      </c>
      <c r="D120" s="12" t="s">
        <v>108</v>
      </c>
      <c r="E120" s="13">
        <f>F120+G120</f>
        <v>219.29999999999998</v>
      </c>
      <c r="F120" s="14">
        <v>184.7</v>
      </c>
      <c r="G120" s="14">
        <v>34.6</v>
      </c>
    </row>
    <row r="121" spans="1:7" ht="21" customHeight="1">
      <c r="A121" s="11" t="s">
        <v>91</v>
      </c>
      <c r="B121" s="11" t="s">
        <v>22</v>
      </c>
      <c r="C121" s="11"/>
      <c r="D121" s="12" t="s">
        <v>109</v>
      </c>
      <c r="E121" s="13">
        <f aca="true" t="shared" si="3" ref="E121:E150">F121+G121</f>
        <v>200</v>
      </c>
      <c r="F121" s="14">
        <f>SUM(F122)</f>
        <v>0</v>
      </c>
      <c r="G121" s="14">
        <f>SUM(G122)</f>
        <v>200</v>
      </c>
    </row>
    <row r="122" spans="1:7" ht="21" customHeight="1">
      <c r="A122" s="11" t="s">
        <v>91</v>
      </c>
      <c r="B122" s="11" t="s">
        <v>22</v>
      </c>
      <c r="C122" s="11" t="s">
        <v>22</v>
      </c>
      <c r="D122" s="12" t="s">
        <v>109</v>
      </c>
      <c r="E122" s="13">
        <f t="shared" si="3"/>
        <v>200</v>
      </c>
      <c r="F122" s="14">
        <v>0</v>
      </c>
      <c r="G122" s="14">
        <v>200</v>
      </c>
    </row>
    <row r="123" spans="1:7" ht="21" customHeight="1">
      <c r="A123" s="11" t="s">
        <v>110</v>
      </c>
      <c r="B123" s="11"/>
      <c r="C123" s="11"/>
      <c r="D123" s="12" t="s">
        <v>111</v>
      </c>
      <c r="E123" s="13">
        <f t="shared" si="3"/>
        <v>3311.5300000000007</v>
      </c>
      <c r="F123" s="14">
        <f>F124+F128+F130</f>
        <v>921.1000000000001</v>
      </c>
      <c r="G123" s="14">
        <f>G124+G128+G130</f>
        <v>2390.4300000000003</v>
      </c>
    </row>
    <row r="124" spans="1:7" ht="21" customHeight="1">
      <c r="A124" s="11" t="s">
        <v>110</v>
      </c>
      <c r="B124" s="11" t="s">
        <v>15</v>
      </c>
      <c r="C124" s="11"/>
      <c r="D124" s="12" t="s">
        <v>112</v>
      </c>
      <c r="E124" s="13">
        <f t="shared" si="3"/>
        <v>2107.94</v>
      </c>
      <c r="F124" s="14">
        <f>SUM(F125:F127)</f>
        <v>863.7900000000001</v>
      </c>
      <c r="G124" s="14">
        <f>SUM(G125:G127)</f>
        <v>1244.15</v>
      </c>
    </row>
    <row r="125" spans="1:7" ht="21" customHeight="1">
      <c r="A125" s="11" t="s">
        <v>110</v>
      </c>
      <c r="B125" s="11" t="s">
        <v>15</v>
      </c>
      <c r="C125" s="11" t="s">
        <v>15</v>
      </c>
      <c r="D125" s="12" t="s">
        <v>17</v>
      </c>
      <c r="E125" s="13">
        <f t="shared" si="3"/>
        <v>958.51</v>
      </c>
      <c r="F125" s="14">
        <v>680.99</v>
      </c>
      <c r="G125" s="14">
        <v>277.52</v>
      </c>
    </row>
    <row r="126" spans="1:7" ht="21" customHeight="1">
      <c r="A126" s="11" t="s">
        <v>110</v>
      </c>
      <c r="B126" s="11" t="s">
        <v>15</v>
      </c>
      <c r="C126" s="11" t="s">
        <v>18</v>
      </c>
      <c r="D126" s="12" t="s">
        <v>19</v>
      </c>
      <c r="E126" s="13">
        <f t="shared" si="3"/>
        <v>181.2</v>
      </c>
      <c r="F126" s="14">
        <v>181.2</v>
      </c>
      <c r="G126" s="14">
        <v>0</v>
      </c>
    </row>
    <row r="127" spans="1:7" ht="21" customHeight="1">
      <c r="A127" s="11" t="s">
        <v>110</v>
      </c>
      <c r="B127" s="11" t="s">
        <v>15</v>
      </c>
      <c r="C127" s="11" t="s">
        <v>22</v>
      </c>
      <c r="D127" s="12" t="s">
        <v>113</v>
      </c>
      <c r="E127" s="13">
        <f t="shared" si="3"/>
        <v>968.23</v>
      </c>
      <c r="F127" s="14">
        <v>1.6</v>
      </c>
      <c r="G127" s="14">
        <v>966.63</v>
      </c>
    </row>
    <row r="128" spans="1:7" ht="21" customHeight="1">
      <c r="A128" s="11" t="s">
        <v>110</v>
      </c>
      <c r="B128" s="11" t="s">
        <v>45</v>
      </c>
      <c r="C128" s="11"/>
      <c r="D128" s="12" t="s">
        <v>114</v>
      </c>
      <c r="E128" s="13">
        <f t="shared" si="3"/>
        <v>78.9</v>
      </c>
      <c r="F128" s="14">
        <f>SUM(F129:F129)</f>
        <v>13.47</v>
      </c>
      <c r="G128" s="14">
        <f>SUM(G129:G129)</f>
        <v>65.43</v>
      </c>
    </row>
    <row r="129" spans="1:7" ht="21" customHeight="1">
      <c r="A129" s="11" t="s">
        <v>110</v>
      </c>
      <c r="B129" s="11" t="s">
        <v>45</v>
      </c>
      <c r="C129" s="11" t="s">
        <v>18</v>
      </c>
      <c r="D129" s="12" t="s">
        <v>115</v>
      </c>
      <c r="E129" s="13">
        <f t="shared" si="3"/>
        <v>78.9</v>
      </c>
      <c r="F129" s="14">
        <v>13.47</v>
      </c>
      <c r="G129" s="14">
        <v>65.43</v>
      </c>
    </row>
    <row r="130" spans="1:7" ht="21" customHeight="1">
      <c r="A130" s="11" t="s">
        <v>110</v>
      </c>
      <c r="B130" s="11" t="s">
        <v>22</v>
      </c>
      <c r="C130" s="11"/>
      <c r="D130" s="12" t="s">
        <v>116</v>
      </c>
      <c r="E130" s="13">
        <f t="shared" si="3"/>
        <v>1124.6899999999998</v>
      </c>
      <c r="F130" s="14">
        <f>SUM(F131)</f>
        <v>43.84</v>
      </c>
      <c r="G130" s="14">
        <f>SUM(G131)</f>
        <v>1080.85</v>
      </c>
    </row>
    <row r="131" spans="1:7" ht="21" customHeight="1">
      <c r="A131" s="11" t="s">
        <v>110</v>
      </c>
      <c r="B131" s="11" t="s">
        <v>22</v>
      </c>
      <c r="C131" s="11" t="s">
        <v>22</v>
      </c>
      <c r="D131" s="12" t="s">
        <v>116</v>
      </c>
      <c r="E131" s="13">
        <f t="shared" si="3"/>
        <v>1124.6899999999998</v>
      </c>
      <c r="F131" s="14">
        <v>43.84</v>
      </c>
      <c r="G131" s="14">
        <v>1080.85</v>
      </c>
    </row>
    <row r="132" spans="1:7" ht="21" customHeight="1">
      <c r="A132" s="11" t="s">
        <v>117</v>
      </c>
      <c r="B132" s="11"/>
      <c r="C132" s="11"/>
      <c r="D132" s="12" t="s">
        <v>118</v>
      </c>
      <c r="E132" s="13">
        <f t="shared" si="3"/>
        <v>5582.17</v>
      </c>
      <c r="F132" s="14">
        <f>F133+F140+F142+F145+F149</f>
        <v>1696.1699999999998</v>
      </c>
      <c r="G132" s="14">
        <f>G133+G140+G142+G145+G149</f>
        <v>3886</v>
      </c>
    </row>
    <row r="133" spans="1:7" ht="21" customHeight="1">
      <c r="A133" s="11" t="s">
        <v>117</v>
      </c>
      <c r="B133" s="11" t="s">
        <v>15</v>
      </c>
      <c r="C133" s="11"/>
      <c r="D133" s="12" t="s">
        <v>119</v>
      </c>
      <c r="E133" s="13">
        <f t="shared" si="3"/>
        <v>3641.16</v>
      </c>
      <c r="F133" s="14">
        <f>SUM(F134:F139)</f>
        <v>1147.1999999999998</v>
      </c>
      <c r="G133" s="14">
        <f>SUM(G134:G139)</f>
        <v>2493.96</v>
      </c>
    </row>
    <row r="134" spans="1:7" ht="21" customHeight="1">
      <c r="A134" s="11" t="s">
        <v>117</v>
      </c>
      <c r="B134" s="11" t="s">
        <v>15</v>
      </c>
      <c r="C134" s="11" t="s">
        <v>15</v>
      </c>
      <c r="D134" s="12" t="s">
        <v>17</v>
      </c>
      <c r="E134" s="13">
        <f t="shared" si="3"/>
        <v>1099.8899999999999</v>
      </c>
      <c r="F134" s="14">
        <v>1029.12</v>
      </c>
      <c r="G134" s="14">
        <v>70.77</v>
      </c>
    </row>
    <row r="135" spans="1:7" ht="21" customHeight="1">
      <c r="A135" s="11" t="s">
        <v>117</v>
      </c>
      <c r="B135" s="11" t="s">
        <v>15</v>
      </c>
      <c r="C135" s="11" t="s">
        <v>18</v>
      </c>
      <c r="D135" s="12" t="s">
        <v>19</v>
      </c>
      <c r="E135" s="13">
        <f t="shared" si="3"/>
        <v>895.72</v>
      </c>
      <c r="F135" s="14">
        <v>56.6</v>
      </c>
      <c r="G135" s="14">
        <v>839.12</v>
      </c>
    </row>
    <row r="136" spans="1:7" ht="21" customHeight="1">
      <c r="A136" s="11" t="s">
        <v>117</v>
      </c>
      <c r="B136" s="11" t="s">
        <v>15</v>
      </c>
      <c r="C136" s="11" t="s">
        <v>37</v>
      </c>
      <c r="D136" s="12" t="s">
        <v>120</v>
      </c>
      <c r="E136" s="13">
        <f t="shared" si="3"/>
        <v>560</v>
      </c>
      <c r="F136" s="14">
        <v>60</v>
      </c>
      <c r="G136" s="14">
        <v>500</v>
      </c>
    </row>
    <row r="137" spans="1:7" ht="21" customHeight="1">
      <c r="A137" s="11" t="s">
        <v>117</v>
      </c>
      <c r="B137" s="11" t="s">
        <v>15</v>
      </c>
      <c r="C137" s="11" t="s">
        <v>30</v>
      </c>
      <c r="D137" s="12" t="s">
        <v>121</v>
      </c>
      <c r="E137" s="13">
        <f t="shared" si="3"/>
        <v>3</v>
      </c>
      <c r="F137" s="14">
        <v>0</v>
      </c>
      <c r="G137" s="14">
        <v>3</v>
      </c>
    </row>
    <row r="138" spans="1:7" ht="21" customHeight="1">
      <c r="A138" s="11" t="s">
        <v>117</v>
      </c>
      <c r="B138" s="11" t="s">
        <v>15</v>
      </c>
      <c r="C138" s="11" t="s">
        <v>50</v>
      </c>
      <c r="D138" s="12" t="s">
        <v>122</v>
      </c>
      <c r="E138" s="13">
        <f t="shared" si="3"/>
        <v>30.83</v>
      </c>
      <c r="F138" s="14">
        <v>0.83</v>
      </c>
      <c r="G138" s="14">
        <v>30</v>
      </c>
    </row>
    <row r="139" spans="1:7" ht="21" customHeight="1">
      <c r="A139" s="11" t="s">
        <v>117</v>
      </c>
      <c r="B139" s="11" t="s">
        <v>15</v>
      </c>
      <c r="C139" s="11" t="s">
        <v>22</v>
      </c>
      <c r="D139" s="12" t="s">
        <v>123</v>
      </c>
      <c r="E139" s="13">
        <f t="shared" si="3"/>
        <v>1051.72</v>
      </c>
      <c r="F139" s="14">
        <v>0.65</v>
      </c>
      <c r="G139" s="14">
        <v>1051.07</v>
      </c>
    </row>
    <row r="140" spans="1:7" ht="21" customHeight="1">
      <c r="A140" s="11" t="s">
        <v>117</v>
      </c>
      <c r="B140" s="11" t="s">
        <v>18</v>
      </c>
      <c r="C140" s="11"/>
      <c r="D140" s="12" t="s">
        <v>124</v>
      </c>
      <c r="E140" s="13">
        <f t="shared" si="3"/>
        <v>85.67</v>
      </c>
      <c r="F140" s="14">
        <f>SUM(F141)</f>
        <v>0</v>
      </c>
      <c r="G140" s="14">
        <f>SUM(G141)</f>
        <v>85.67</v>
      </c>
    </row>
    <row r="141" spans="1:7" ht="21" customHeight="1">
      <c r="A141" s="11" t="s">
        <v>117</v>
      </c>
      <c r="B141" s="11" t="s">
        <v>18</v>
      </c>
      <c r="C141" s="11" t="s">
        <v>18</v>
      </c>
      <c r="D141" s="12" t="s">
        <v>19</v>
      </c>
      <c r="E141" s="13">
        <f t="shared" si="3"/>
        <v>85.67</v>
      </c>
      <c r="F141" s="14">
        <v>0</v>
      </c>
      <c r="G141" s="14">
        <v>85.67</v>
      </c>
    </row>
    <row r="142" spans="1:7" ht="21" customHeight="1">
      <c r="A142" s="11" t="s">
        <v>117</v>
      </c>
      <c r="B142" s="11" t="s">
        <v>27</v>
      </c>
      <c r="C142" s="11"/>
      <c r="D142" s="12" t="s">
        <v>125</v>
      </c>
      <c r="E142" s="13">
        <f t="shared" si="3"/>
        <v>85.78999999999999</v>
      </c>
      <c r="F142" s="14">
        <f>SUM(F143:F144)</f>
        <v>52.43</v>
      </c>
      <c r="G142" s="14">
        <f>SUM(G143:G144)</f>
        <v>33.36</v>
      </c>
    </row>
    <row r="143" spans="1:7" ht="21" customHeight="1">
      <c r="A143" s="11" t="s">
        <v>117</v>
      </c>
      <c r="B143" s="11" t="s">
        <v>27</v>
      </c>
      <c r="C143" s="11" t="s">
        <v>18</v>
      </c>
      <c r="D143" s="12" t="s">
        <v>19</v>
      </c>
      <c r="E143" s="13">
        <f t="shared" si="3"/>
        <v>25.36</v>
      </c>
      <c r="F143" s="14">
        <v>0</v>
      </c>
      <c r="G143" s="14">
        <v>25.36</v>
      </c>
    </row>
    <row r="144" spans="1:7" ht="21" customHeight="1">
      <c r="A144" s="11" t="s">
        <v>117</v>
      </c>
      <c r="B144" s="11" t="s">
        <v>27</v>
      </c>
      <c r="C144" s="11" t="s">
        <v>40</v>
      </c>
      <c r="D144" s="12" t="s">
        <v>126</v>
      </c>
      <c r="E144" s="13">
        <f t="shared" si="3"/>
        <v>60.43</v>
      </c>
      <c r="F144" s="14">
        <v>52.43</v>
      </c>
      <c r="G144" s="14">
        <v>8</v>
      </c>
    </row>
    <row r="145" spans="1:7" ht="21" customHeight="1">
      <c r="A145" s="11" t="s">
        <v>117</v>
      </c>
      <c r="B145" s="11" t="s">
        <v>30</v>
      </c>
      <c r="C145" s="11"/>
      <c r="D145" s="12" t="s">
        <v>127</v>
      </c>
      <c r="E145" s="13">
        <f t="shared" si="3"/>
        <v>607.33</v>
      </c>
      <c r="F145" s="14">
        <f>SUM(F146:F148)</f>
        <v>496.54</v>
      </c>
      <c r="G145" s="14">
        <f>SUM(G146:G148)</f>
        <v>110.79</v>
      </c>
    </row>
    <row r="146" spans="1:7" ht="21" customHeight="1">
      <c r="A146" s="11" t="s">
        <v>117</v>
      </c>
      <c r="B146" s="11" t="s">
        <v>30</v>
      </c>
      <c r="C146" s="11" t="s">
        <v>15</v>
      </c>
      <c r="D146" s="12" t="s">
        <v>17</v>
      </c>
      <c r="E146" s="13">
        <f t="shared" si="3"/>
        <v>523.5</v>
      </c>
      <c r="F146" s="14">
        <v>496.41</v>
      </c>
      <c r="G146" s="14">
        <v>27.09</v>
      </c>
    </row>
    <row r="147" spans="1:7" ht="21" customHeight="1">
      <c r="A147" s="11" t="s">
        <v>117</v>
      </c>
      <c r="B147" s="11" t="s">
        <v>30</v>
      </c>
      <c r="C147" s="11" t="s">
        <v>18</v>
      </c>
      <c r="D147" s="12" t="s">
        <v>19</v>
      </c>
      <c r="E147" s="13">
        <f t="shared" si="3"/>
        <v>10</v>
      </c>
      <c r="F147" s="14">
        <v>0</v>
      </c>
      <c r="G147" s="14">
        <v>10</v>
      </c>
    </row>
    <row r="148" spans="1:7" ht="21" customHeight="1">
      <c r="A148" s="11" t="s">
        <v>117</v>
      </c>
      <c r="B148" s="11" t="s">
        <v>30</v>
      </c>
      <c r="C148" s="11" t="s">
        <v>22</v>
      </c>
      <c r="D148" s="12" t="s">
        <v>128</v>
      </c>
      <c r="E148" s="13">
        <f t="shared" si="3"/>
        <v>73.83</v>
      </c>
      <c r="F148" s="14">
        <v>0.13</v>
      </c>
      <c r="G148" s="14">
        <v>73.7</v>
      </c>
    </row>
    <row r="149" spans="1:7" ht="21" customHeight="1">
      <c r="A149" s="11" t="s">
        <v>117</v>
      </c>
      <c r="B149" s="11" t="s">
        <v>22</v>
      </c>
      <c r="C149" s="11"/>
      <c r="D149" s="12" t="s">
        <v>129</v>
      </c>
      <c r="E149" s="13">
        <f t="shared" si="3"/>
        <v>1162.22</v>
      </c>
      <c r="F149" s="14">
        <f>SUM(F150:F151)</f>
        <v>0</v>
      </c>
      <c r="G149" s="14">
        <f>SUM(G150:G151)</f>
        <v>1162.22</v>
      </c>
    </row>
    <row r="150" spans="1:7" ht="21" customHeight="1">
      <c r="A150" s="11" t="s">
        <v>117</v>
      </c>
      <c r="B150" s="11" t="s">
        <v>22</v>
      </c>
      <c r="C150" s="11" t="s">
        <v>18</v>
      </c>
      <c r="D150" s="12" t="s">
        <v>130</v>
      </c>
      <c r="E150" s="13">
        <f t="shared" si="3"/>
        <v>13</v>
      </c>
      <c r="F150" s="14">
        <v>0</v>
      </c>
      <c r="G150" s="14">
        <v>13</v>
      </c>
    </row>
    <row r="151" spans="1:7" ht="21" customHeight="1">
      <c r="A151" s="11" t="s">
        <v>117</v>
      </c>
      <c r="B151" s="11" t="s">
        <v>22</v>
      </c>
      <c r="C151" s="11" t="s">
        <v>22</v>
      </c>
      <c r="D151" s="12" t="s">
        <v>129</v>
      </c>
      <c r="E151" s="13">
        <f aca="true" t="shared" si="4" ref="E151:E158">F151+G151</f>
        <v>1149.22</v>
      </c>
      <c r="F151" s="14">
        <v>0</v>
      </c>
      <c r="G151" s="14">
        <v>1149.22</v>
      </c>
    </row>
    <row r="152" spans="1:7" ht="21" customHeight="1">
      <c r="A152" s="11" t="s">
        <v>131</v>
      </c>
      <c r="B152" s="11"/>
      <c r="C152" s="11"/>
      <c r="D152" s="12" t="s">
        <v>132</v>
      </c>
      <c r="E152" s="13">
        <f t="shared" si="4"/>
        <v>55081.99</v>
      </c>
      <c r="F152" s="14">
        <f>F153+F159+F162+F168+F170+F172+F174+F179+F183+F185+F187+F189+F193+F196</f>
        <v>21052.89</v>
      </c>
      <c r="G152" s="14">
        <f>G153+G159+G162+G168+G170+G172+G174+G179+G183+G185+G187+G189+G193+G196</f>
        <v>34029.1</v>
      </c>
    </row>
    <row r="153" spans="1:7" ht="21" customHeight="1">
      <c r="A153" s="11" t="s">
        <v>131</v>
      </c>
      <c r="B153" s="11" t="s">
        <v>15</v>
      </c>
      <c r="C153" s="11"/>
      <c r="D153" s="12" t="s">
        <v>133</v>
      </c>
      <c r="E153" s="13">
        <f t="shared" si="4"/>
        <v>1923.6799999999998</v>
      </c>
      <c r="F153" s="14">
        <f>SUM(F154:F158)</f>
        <v>1351.6599999999999</v>
      </c>
      <c r="G153" s="14">
        <f>SUM(G154:G158)</f>
        <v>572.02</v>
      </c>
    </row>
    <row r="154" spans="1:7" ht="21" customHeight="1">
      <c r="A154" s="11" t="s">
        <v>131</v>
      </c>
      <c r="B154" s="11" t="s">
        <v>15</v>
      </c>
      <c r="C154" s="11" t="s">
        <v>15</v>
      </c>
      <c r="D154" s="12" t="s">
        <v>17</v>
      </c>
      <c r="E154" s="13">
        <f t="shared" si="4"/>
        <v>495.61</v>
      </c>
      <c r="F154" s="14">
        <v>495.61</v>
      </c>
      <c r="G154" s="14">
        <v>0</v>
      </c>
    </row>
    <row r="155" spans="1:7" ht="21" customHeight="1">
      <c r="A155" s="11" t="s">
        <v>131</v>
      </c>
      <c r="B155" s="11" t="s">
        <v>15</v>
      </c>
      <c r="C155" s="11" t="s">
        <v>18</v>
      </c>
      <c r="D155" s="12" t="s">
        <v>19</v>
      </c>
      <c r="E155" s="13">
        <f t="shared" si="4"/>
        <v>240.6</v>
      </c>
      <c r="F155" s="14">
        <v>0</v>
      </c>
      <c r="G155" s="14">
        <v>240.6</v>
      </c>
    </row>
    <row r="156" spans="1:7" ht="21" customHeight="1">
      <c r="A156" s="11" t="s">
        <v>131</v>
      </c>
      <c r="B156" s="11" t="s">
        <v>15</v>
      </c>
      <c r="C156" s="11" t="s">
        <v>45</v>
      </c>
      <c r="D156" s="12" t="s">
        <v>134</v>
      </c>
      <c r="E156" s="13">
        <f t="shared" si="4"/>
        <v>136.21</v>
      </c>
      <c r="F156" s="14">
        <v>11.05</v>
      </c>
      <c r="G156" s="14">
        <v>125.16</v>
      </c>
    </row>
    <row r="157" spans="1:7" ht="21" customHeight="1">
      <c r="A157" s="11" t="s">
        <v>131</v>
      </c>
      <c r="B157" s="11" t="s">
        <v>15</v>
      </c>
      <c r="C157" s="11" t="s">
        <v>135</v>
      </c>
      <c r="D157" s="12" t="s">
        <v>136</v>
      </c>
      <c r="E157" s="13">
        <f t="shared" si="4"/>
        <v>1046.88</v>
      </c>
      <c r="F157" s="14">
        <v>844.89</v>
      </c>
      <c r="G157" s="14">
        <v>201.99</v>
      </c>
    </row>
    <row r="158" spans="1:7" ht="21" customHeight="1">
      <c r="A158" s="11" t="s">
        <v>131</v>
      </c>
      <c r="B158" s="11" t="s">
        <v>15</v>
      </c>
      <c r="C158" s="11" t="s">
        <v>22</v>
      </c>
      <c r="D158" s="12" t="s">
        <v>137</v>
      </c>
      <c r="E158" s="13">
        <f t="shared" si="4"/>
        <v>4.38</v>
      </c>
      <c r="F158" s="14">
        <v>0.11</v>
      </c>
      <c r="G158" s="14">
        <v>4.27</v>
      </c>
    </row>
    <row r="159" spans="1:7" ht="21" customHeight="1">
      <c r="A159" s="11" t="s">
        <v>131</v>
      </c>
      <c r="B159" s="11" t="s">
        <v>18</v>
      </c>
      <c r="C159" s="11"/>
      <c r="D159" s="12" t="s">
        <v>138</v>
      </c>
      <c r="E159" s="13">
        <f>F159+G159</f>
        <v>661.3</v>
      </c>
      <c r="F159" s="14">
        <f>SUM(F160:F161)</f>
        <v>527.42</v>
      </c>
      <c r="G159" s="14">
        <f>SUM(G160:G161)</f>
        <v>133.88</v>
      </c>
    </row>
    <row r="160" spans="1:7" ht="21" customHeight="1">
      <c r="A160" s="11" t="s">
        <v>131</v>
      </c>
      <c r="B160" s="11" t="s">
        <v>18</v>
      </c>
      <c r="C160" s="11" t="s">
        <v>15</v>
      </c>
      <c r="D160" s="12" t="s">
        <v>17</v>
      </c>
      <c r="E160" s="13">
        <f>F160+G160</f>
        <v>414.07</v>
      </c>
      <c r="F160" s="14">
        <v>414.07</v>
      </c>
      <c r="G160" s="14">
        <v>0</v>
      </c>
    </row>
    <row r="161" spans="1:7" ht="21" customHeight="1">
      <c r="A161" s="11" t="s">
        <v>131</v>
      </c>
      <c r="B161" s="11" t="s">
        <v>18</v>
      </c>
      <c r="C161" s="11" t="s">
        <v>18</v>
      </c>
      <c r="D161" s="12" t="s">
        <v>19</v>
      </c>
      <c r="E161" s="13">
        <f>F161+G161</f>
        <v>247.23</v>
      </c>
      <c r="F161" s="14">
        <v>113.35</v>
      </c>
      <c r="G161" s="14">
        <v>133.88</v>
      </c>
    </row>
    <row r="162" spans="1:7" ht="21" customHeight="1">
      <c r="A162" s="11" t="s">
        <v>131</v>
      </c>
      <c r="B162" s="11" t="s">
        <v>37</v>
      </c>
      <c r="C162" s="11"/>
      <c r="D162" s="12" t="s">
        <v>139</v>
      </c>
      <c r="E162" s="13">
        <f>F162+G162</f>
        <v>46155.65</v>
      </c>
      <c r="F162" s="14">
        <f>SUM(F163:F167)</f>
        <v>16083.65</v>
      </c>
      <c r="G162" s="14">
        <f>SUM(G163:G167)</f>
        <v>30072</v>
      </c>
    </row>
    <row r="163" spans="1:7" ht="21" customHeight="1">
      <c r="A163" s="11" t="s">
        <v>131</v>
      </c>
      <c r="B163" s="11" t="s">
        <v>37</v>
      </c>
      <c r="C163" s="11" t="s">
        <v>15</v>
      </c>
      <c r="D163" s="12" t="s">
        <v>140</v>
      </c>
      <c r="E163" s="13">
        <f>F163+G163</f>
        <v>29.46</v>
      </c>
      <c r="F163" s="14">
        <v>29.46</v>
      </c>
      <c r="G163" s="14">
        <v>0</v>
      </c>
    </row>
    <row r="164" spans="1:7" ht="21" customHeight="1">
      <c r="A164" s="11" t="s">
        <v>131</v>
      </c>
      <c r="B164" s="11" t="s">
        <v>37</v>
      </c>
      <c r="C164" s="11" t="s">
        <v>18</v>
      </c>
      <c r="D164" s="12" t="s">
        <v>141</v>
      </c>
      <c r="E164" s="13">
        <f>F164+G164</f>
        <v>90.44</v>
      </c>
      <c r="F164" s="14">
        <v>90.44</v>
      </c>
      <c r="G164" s="14">
        <v>0</v>
      </c>
    </row>
    <row r="165" spans="1:7" ht="21" customHeight="1">
      <c r="A165" s="11" t="s">
        <v>131</v>
      </c>
      <c r="B165" s="11" t="s">
        <v>37</v>
      </c>
      <c r="C165" s="11" t="s">
        <v>37</v>
      </c>
      <c r="D165" s="12" t="s">
        <v>142</v>
      </c>
      <c r="E165" s="13">
        <f>F165+G165</f>
        <v>15963.75</v>
      </c>
      <c r="F165" s="14">
        <v>15963.75</v>
      </c>
      <c r="G165" s="14">
        <v>0</v>
      </c>
    </row>
    <row r="166" spans="1:7" ht="21" customHeight="1">
      <c r="A166" s="11" t="s">
        <v>131</v>
      </c>
      <c r="B166" s="11" t="s">
        <v>37</v>
      </c>
      <c r="C166" s="11" t="s">
        <v>45</v>
      </c>
      <c r="D166" s="12" t="s">
        <v>143</v>
      </c>
      <c r="E166" s="13">
        <f>F166+G166</f>
        <v>23000</v>
      </c>
      <c r="F166" s="14">
        <v>0</v>
      </c>
      <c r="G166" s="14">
        <v>23000</v>
      </c>
    </row>
    <row r="167" spans="1:7" ht="21" customHeight="1">
      <c r="A167" s="11" t="s">
        <v>131</v>
      </c>
      <c r="B167" s="11" t="s">
        <v>37</v>
      </c>
      <c r="C167" s="11" t="s">
        <v>30</v>
      </c>
      <c r="D167" s="12" t="s">
        <v>144</v>
      </c>
      <c r="E167" s="13">
        <f>F167+G167</f>
        <v>7072</v>
      </c>
      <c r="F167" s="14">
        <v>0</v>
      </c>
      <c r="G167" s="14">
        <v>7072</v>
      </c>
    </row>
    <row r="168" spans="1:7" ht="21" customHeight="1">
      <c r="A168" s="11" t="s">
        <v>131</v>
      </c>
      <c r="B168" s="11" t="s">
        <v>45</v>
      </c>
      <c r="C168" s="11"/>
      <c r="D168" s="12" t="s">
        <v>145</v>
      </c>
      <c r="E168" s="13">
        <f>F168+G168</f>
        <v>400</v>
      </c>
      <c r="F168" s="14">
        <f>SUM(F169)</f>
        <v>0</v>
      </c>
      <c r="G168" s="14">
        <f>SUM(G169)</f>
        <v>400</v>
      </c>
    </row>
    <row r="169" spans="1:7" ht="21" customHeight="1">
      <c r="A169" s="11" t="s">
        <v>131</v>
      </c>
      <c r="B169" s="11" t="s">
        <v>45</v>
      </c>
      <c r="C169" s="11" t="s">
        <v>22</v>
      </c>
      <c r="D169" s="12" t="s">
        <v>146</v>
      </c>
      <c r="E169" s="13">
        <f>F169+G169</f>
        <v>400</v>
      </c>
      <c r="F169" s="14">
        <v>0</v>
      </c>
      <c r="G169" s="14">
        <v>400</v>
      </c>
    </row>
    <row r="170" spans="1:7" ht="21" customHeight="1">
      <c r="A170" s="11" t="s">
        <v>131</v>
      </c>
      <c r="B170" s="11" t="s">
        <v>30</v>
      </c>
      <c r="C170" s="11"/>
      <c r="D170" s="12" t="s">
        <v>147</v>
      </c>
      <c r="E170" s="13">
        <f>F170+G170</f>
        <v>1213.72</v>
      </c>
      <c r="F170" s="14">
        <f>SUM(F171:F171)</f>
        <v>1213.72</v>
      </c>
      <c r="G170" s="14">
        <f>SUM(G171:G171)</f>
        <v>0</v>
      </c>
    </row>
    <row r="171" spans="1:7" ht="21" customHeight="1">
      <c r="A171" s="11" t="s">
        <v>131</v>
      </c>
      <c r="B171" s="11" t="s">
        <v>30</v>
      </c>
      <c r="C171" s="11" t="s">
        <v>15</v>
      </c>
      <c r="D171" s="12" t="s">
        <v>148</v>
      </c>
      <c r="E171" s="13">
        <f>F171+G171</f>
        <v>1213.72</v>
      </c>
      <c r="F171" s="14">
        <v>1213.72</v>
      </c>
      <c r="G171" s="14">
        <v>0</v>
      </c>
    </row>
    <row r="172" spans="1:7" ht="21" customHeight="1">
      <c r="A172" s="11" t="s">
        <v>131</v>
      </c>
      <c r="B172" s="11" t="s">
        <v>135</v>
      </c>
      <c r="C172" s="11"/>
      <c r="D172" s="12" t="s">
        <v>149</v>
      </c>
      <c r="E172" s="13">
        <f>F172+G172</f>
        <v>17</v>
      </c>
      <c r="F172" s="14">
        <f>SUM(F173)</f>
        <v>0</v>
      </c>
      <c r="G172" s="14">
        <f>SUM(G173)</f>
        <v>17</v>
      </c>
    </row>
    <row r="173" spans="1:7" ht="21" customHeight="1">
      <c r="A173" s="11" t="s">
        <v>131</v>
      </c>
      <c r="B173" s="11" t="s">
        <v>135</v>
      </c>
      <c r="C173" s="11" t="s">
        <v>37</v>
      </c>
      <c r="D173" s="12" t="s">
        <v>150</v>
      </c>
      <c r="E173" s="13">
        <f>F173+G173</f>
        <v>17</v>
      </c>
      <c r="F173" s="14">
        <v>0</v>
      </c>
      <c r="G173" s="14">
        <v>17</v>
      </c>
    </row>
    <row r="174" spans="1:7" ht="21" customHeight="1">
      <c r="A174" s="11" t="s">
        <v>131</v>
      </c>
      <c r="B174" s="11" t="s">
        <v>50</v>
      </c>
      <c r="C174" s="11"/>
      <c r="D174" s="12" t="s">
        <v>151</v>
      </c>
      <c r="E174" s="13">
        <f>F174+G174</f>
        <v>608.6099999999999</v>
      </c>
      <c r="F174" s="14">
        <f>SUM(F175:F178)</f>
        <v>198.38</v>
      </c>
      <c r="G174" s="14">
        <f>SUM(G175:G178)</f>
        <v>410.22999999999996</v>
      </c>
    </row>
    <row r="175" spans="1:7" ht="21" customHeight="1">
      <c r="A175" s="11" t="s">
        <v>131</v>
      </c>
      <c r="B175" s="11" t="s">
        <v>50</v>
      </c>
      <c r="C175" s="11" t="s">
        <v>15</v>
      </c>
      <c r="D175" s="12" t="s">
        <v>17</v>
      </c>
      <c r="E175" s="13">
        <f>F175+G175</f>
        <v>112.41</v>
      </c>
      <c r="F175" s="14">
        <v>112.41</v>
      </c>
      <c r="G175" s="14">
        <v>0</v>
      </c>
    </row>
    <row r="176" spans="1:7" ht="21" customHeight="1">
      <c r="A176" s="11" t="s">
        <v>131</v>
      </c>
      <c r="B176" s="11" t="s">
        <v>50</v>
      </c>
      <c r="C176" s="11" t="s">
        <v>18</v>
      </c>
      <c r="D176" s="12" t="s">
        <v>19</v>
      </c>
      <c r="E176" s="13">
        <f>F176+G176</f>
        <v>71.14</v>
      </c>
      <c r="F176" s="14">
        <v>65.36</v>
      </c>
      <c r="G176" s="14">
        <v>5.78</v>
      </c>
    </row>
    <row r="177" spans="1:7" ht="21" customHeight="1">
      <c r="A177" s="11" t="s">
        <v>131</v>
      </c>
      <c r="B177" s="11" t="s">
        <v>50</v>
      </c>
      <c r="C177" s="11" t="s">
        <v>45</v>
      </c>
      <c r="D177" s="12" t="s">
        <v>152</v>
      </c>
      <c r="E177" s="13">
        <f>F177+G177</f>
        <v>350</v>
      </c>
      <c r="F177" s="14">
        <v>0</v>
      </c>
      <c r="G177" s="14">
        <v>350</v>
      </c>
    </row>
    <row r="178" spans="1:7" ht="21" customHeight="1">
      <c r="A178" s="11" t="s">
        <v>131</v>
      </c>
      <c r="B178" s="11" t="s">
        <v>50</v>
      </c>
      <c r="C178" s="11" t="s">
        <v>22</v>
      </c>
      <c r="D178" s="12" t="s">
        <v>153</v>
      </c>
      <c r="E178" s="13">
        <f>F178+G178</f>
        <v>75.06</v>
      </c>
      <c r="F178" s="14">
        <v>20.61</v>
      </c>
      <c r="G178" s="14">
        <v>54.45</v>
      </c>
    </row>
    <row r="179" spans="1:7" ht="21" customHeight="1">
      <c r="A179" s="11" t="s">
        <v>131</v>
      </c>
      <c r="B179" s="11" t="s">
        <v>154</v>
      </c>
      <c r="C179" s="11"/>
      <c r="D179" s="12" t="s">
        <v>155</v>
      </c>
      <c r="E179" s="13">
        <f>F179+G179</f>
        <v>108.21000000000001</v>
      </c>
      <c r="F179" s="14">
        <f>SUM(F180:F182)</f>
        <v>62.82</v>
      </c>
      <c r="G179" s="14">
        <f>SUM(G180:G182)</f>
        <v>45.39</v>
      </c>
    </row>
    <row r="180" spans="1:7" ht="21" customHeight="1">
      <c r="A180" s="11" t="s">
        <v>131</v>
      </c>
      <c r="B180" s="11" t="s">
        <v>154</v>
      </c>
      <c r="C180" s="11" t="s">
        <v>15</v>
      </c>
      <c r="D180" s="12" t="s">
        <v>17</v>
      </c>
      <c r="E180" s="13">
        <f>F180+G180</f>
        <v>68.21</v>
      </c>
      <c r="F180" s="14">
        <v>62.82</v>
      </c>
      <c r="G180" s="14">
        <v>5.39</v>
      </c>
    </row>
    <row r="181" spans="1:7" ht="21" customHeight="1">
      <c r="A181" s="11" t="s">
        <v>131</v>
      </c>
      <c r="B181" s="11" t="s">
        <v>154</v>
      </c>
      <c r="C181" s="11" t="s">
        <v>18</v>
      </c>
      <c r="D181" s="12" t="s">
        <v>19</v>
      </c>
      <c r="E181" s="13">
        <f>F181+G181</f>
        <v>25</v>
      </c>
      <c r="F181" s="14">
        <v>0</v>
      </c>
      <c r="G181" s="14">
        <v>25</v>
      </c>
    </row>
    <row r="182" spans="1:7" ht="21" customHeight="1">
      <c r="A182" s="11" t="s">
        <v>131</v>
      </c>
      <c r="B182" s="11" t="s">
        <v>154</v>
      </c>
      <c r="C182" s="11" t="s">
        <v>22</v>
      </c>
      <c r="D182" s="12" t="s">
        <v>156</v>
      </c>
      <c r="E182" s="13">
        <f>F182+G182</f>
        <v>15</v>
      </c>
      <c r="F182" s="14">
        <v>0</v>
      </c>
      <c r="G182" s="14">
        <v>15</v>
      </c>
    </row>
    <row r="183" spans="1:7" ht="21" customHeight="1">
      <c r="A183" s="11" t="s">
        <v>131</v>
      </c>
      <c r="B183" s="11" t="s">
        <v>157</v>
      </c>
      <c r="C183" s="11"/>
      <c r="D183" s="12" t="s">
        <v>158</v>
      </c>
      <c r="E183" s="13">
        <f>F183+G183</f>
        <v>592</v>
      </c>
      <c r="F183" s="14">
        <f>SUM(F184)</f>
        <v>0</v>
      </c>
      <c r="G183" s="14">
        <f>SUM(G184)</f>
        <v>592</v>
      </c>
    </row>
    <row r="184" spans="1:7" ht="21" customHeight="1">
      <c r="A184" s="11" t="s">
        <v>131</v>
      </c>
      <c r="B184" s="11" t="s">
        <v>157</v>
      </c>
      <c r="C184" s="11" t="s">
        <v>18</v>
      </c>
      <c r="D184" s="12" t="s">
        <v>159</v>
      </c>
      <c r="E184" s="13">
        <f>F184+G184</f>
        <v>592</v>
      </c>
      <c r="F184" s="14">
        <v>0</v>
      </c>
      <c r="G184" s="14">
        <v>592</v>
      </c>
    </row>
    <row r="185" spans="1:7" ht="21" customHeight="1">
      <c r="A185" s="11" t="s">
        <v>131</v>
      </c>
      <c r="B185" s="11" t="s">
        <v>57</v>
      </c>
      <c r="C185" s="11"/>
      <c r="D185" s="12" t="s">
        <v>160</v>
      </c>
      <c r="E185" s="13">
        <f>F185+G185</f>
        <v>1084.4</v>
      </c>
      <c r="F185" s="14">
        <f>SUM(F186)</f>
        <v>0</v>
      </c>
      <c r="G185" s="14">
        <f>SUM(G186)</f>
        <v>1084.4</v>
      </c>
    </row>
    <row r="186" spans="1:7" ht="21" customHeight="1">
      <c r="A186" s="11" t="s">
        <v>131</v>
      </c>
      <c r="B186" s="11" t="s">
        <v>57</v>
      </c>
      <c r="C186" s="11" t="s">
        <v>18</v>
      </c>
      <c r="D186" s="12" t="s">
        <v>161</v>
      </c>
      <c r="E186" s="13">
        <f>F186+G186</f>
        <v>1084.4</v>
      </c>
      <c r="F186" s="14">
        <v>0</v>
      </c>
      <c r="G186" s="14">
        <v>1084.4</v>
      </c>
    </row>
    <row r="187" spans="1:7" ht="21" customHeight="1">
      <c r="A187" s="11" t="s">
        <v>131</v>
      </c>
      <c r="B187" s="11" t="s">
        <v>162</v>
      </c>
      <c r="C187" s="11"/>
      <c r="D187" s="12" t="s">
        <v>163</v>
      </c>
      <c r="E187" s="13">
        <f>F187+G187</f>
        <v>1</v>
      </c>
      <c r="F187" s="14">
        <f>SUM(F188)</f>
        <v>0</v>
      </c>
      <c r="G187" s="14">
        <f>SUM(G188)</f>
        <v>1</v>
      </c>
    </row>
    <row r="188" spans="1:7" ht="21" customHeight="1">
      <c r="A188" s="11" t="s">
        <v>131</v>
      </c>
      <c r="B188" s="11" t="s">
        <v>162</v>
      </c>
      <c r="C188" s="11" t="s">
        <v>22</v>
      </c>
      <c r="D188" s="12" t="s">
        <v>164</v>
      </c>
      <c r="E188" s="13">
        <f>F188+G188</f>
        <v>1</v>
      </c>
      <c r="F188" s="14">
        <v>0</v>
      </c>
      <c r="G188" s="14">
        <v>1</v>
      </c>
    </row>
    <row r="189" spans="1:7" ht="21" customHeight="1">
      <c r="A189" s="11" t="s">
        <v>131</v>
      </c>
      <c r="B189" s="11" t="s">
        <v>59</v>
      </c>
      <c r="C189" s="11"/>
      <c r="D189" s="12" t="s">
        <v>165</v>
      </c>
      <c r="E189" s="13">
        <f>F189+G189</f>
        <v>489.28</v>
      </c>
      <c r="F189" s="14">
        <f>SUM(F190:F192)</f>
        <v>194.42</v>
      </c>
      <c r="G189" s="14">
        <f>SUM(G190:G192)</f>
        <v>294.86</v>
      </c>
    </row>
    <row r="190" spans="1:7" ht="21" customHeight="1">
      <c r="A190" s="11" t="s">
        <v>131</v>
      </c>
      <c r="B190" s="11" t="s">
        <v>59</v>
      </c>
      <c r="C190" s="11" t="s">
        <v>15</v>
      </c>
      <c r="D190" s="12" t="s">
        <v>17</v>
      </c>
      <c r="E190" s="13">
        <f>F190+G190</f>
        <v>204.78</v>
      </c>
      <c r="F190" s="14">
        <v>182.72</v>
      </c>
      <c r="G190" s="14">
        <v>22.06</v>
      </c>
    </row>
    <row r="191" spans="1:7" ht="21" customHeight="1">
      <c r="A191" s="11" t="s">
        <v>131</v>
      </c>
      <c r="B191" s="11" t="s">
        <v>59</v>
      </c>
      <c r="C191" s="11" t="s">
        <v>18</v>
      </c>
      <c r="D191" s="12" t="s">
        <v>19</v>
      </c>
      <c r="E191" s="13">
        <f>F191+G191</f>
        <v>245.25</v>
      </c>
      <c r="F191" s="14">
        <v>10.45</v>
      </c>
      <c r="G191" s="14">
        <v>234.8</v>
      </c>
    </row>
    <row r="192" spans="1:7" ht="21" customHeight="1">
      <c r="A192" s="11" t="s">
        <v>131</v>
      </c>
      <c r="B192" s="11" t="s">
        <v>59</v>
      </c>
      <c r="C192" s="11" t="s">
        <v>22</v>
      </c>
      <c r="D192" s="12" t="s">
        <v>166</v>
      </c>
      <c r="E192" s="13">
        <f>F192+G192</f>
        <v>39.25</v>
      </c>
      <c r="F192" s="14">
        <v>1.25</v>
      </c>
      <c r="G192" s="14">
        <v>38</v>
      </c>
    </row>
    <row r="193" spans="1:7" ht="21" customHeight="1">
      <c r="A193" s="11" t="s">
        <v>131</v>
      </c>
      <c r="B193" s="11" t="s">
        <v>167</v>
      </c>
      <c r="C193" s="11"/>
      <c r="D193" s="12" t="s">
        <v>168</v>
      </c>
      <c r="E193" s="13">
        <f>F193+G193</f>
        <v>406.32</v>
      </c>
      <c r="F193" s="14">
        <f>SUM(F194:F195)</f>
        <v>0</v>
      </c>
      <c r="G193" s="14">
        <f>SUM(G194:G195)</f>
        <v>406.32</v>
      </c>
    </row>
    <row r="194" spans="1:7" ht="21" customHeight="1">
      <c r="A194" s="11" t="s">
        <v>131</v>
      </c>
      <c r="B194" s="11" t="s">
        <v>167</v>
      </c>
      <c r="C194" s="11" t="s">
        <v>15</v>
      </c>
      <c r="D194" s="12" t="s">
        <v>169</v>
      </c>
      <c r="E194" s="13">
        <f>F194+G194</f>
        <v>4.43</v>
      </c>
      <c r="F194" s="14">
        <v>0</v>
      </c>
      <c r="G194" s="14">
        <v>4.43</v>
      </c>
    </row>
    <row r="195" spans="1:7" ht="21" customHeight="1">
      <c r="A195" s="11" t="s">
        <v>131</v>
      </c>
      <c r="B195" s="11" t="s">
        <v>22</v>
      </c>
      <c r="C195" s="11" t="s">
        <v>22</v>
      </c>
      <c r="D195" s="12" t="s">
        <v>170</v>
      </c>
      <c r="E195" s="13">
        <f>F195+G195</f>
        <v>401.89</v>
      </c>
      <c r="F195" s="14">
        <v>0</v>
      </c>
      <c r="G195" s="14">
        <v>401.89</v>
      </c>
    </row>
    <row r="196" spans="1:7" ht="21" customHeight="1">
      <c r="A196" s="11" t="s">
        <v>131</v>
      </c>
      <c r="B196" s="11" t="s">
        <v>22</v>
      </c>
      <c r="C196" s="11"/>
      <c r="D196" s="12" t="s">
        <v>171</v>
      </c>
      <c r="E196" s="13">
        <f aca="true" t="shared" si="5" ref="E196:E207">F196+G196</f>
        <v>1420.82</v>
      </c>
      <c r="F196" s="14">
        <f>SUM(F197)</f>
        <v>1420.82</v>
      </c>
      <c r="G196" s="14">
        <f>SUM(G197)</f>
        <v>0</v>
      </c>
    </row>
    <row r="197" spans="1:7" ht="21" customHeight="1">
      <c r="A197" s="11" t="s">
        <v>131</v>
      </c>
      <c r="B197" s="11" t="s">
        <v>22</v>
      </c>
      <c r="C197" s="11" t="s">
        <v>22</v>
      </c>
      <c r="D197" s="12" t="s">
        <v>171</v>
      </c>
      <c r="E197" s="13">
        <f t="shared" si="5"/>
        <v>1420.82</v>
      </c>
      <c r="F197" s="14">
        <v>1420.82</v>
      </c>
      <c r="G197" s="14">
        <v>0</v>
      </c>
    </row>
    <row r="198" spans="1:7" ht="21" customHeight="1">
      <c r="A198" s="11" t="s">
        <v>172</v>
      </c>
      <c r="B198" s="11"/>
      <c r="C198" s="11"/>
      <c r="D198" s="12" t="s">
        <v>173</v>
      </c>
      <c r="E198" s="13">
        <f t="shared" si="5"/>
        <v>23552.54</v>
      </c>
      <c r="F198" s="14">
        <f>F199+F203+F210+F212+F220+F223+F226+F228+F230</f>
        <v>13928.949999999999</v>
      </c>
      <c r="G198" s="14">
        <f>G199+G203+G210+G212+G220+G223+G226+G228+G230</f>
        <v>9623.59</v>
      </c>
    </row>
    <row r="199" spans="1:7" ht="21" customHeight="1">
      <c r="A199" s="11" t="s">
        <v>172</v>
      </c>
      <c r="B199" s="11" t="s">
        <v>15</v>
      </c>
      <c r="C199" s="11"/>
      <c r="D199" s="12" t="s">
        <v>174</v>
      </c>
      <c r="E199" s="13">
        <f t="shared" si="5"/>
        <v>3079.7</v>
      </c>
      <c r="F199" s="14">
        <f>SUM(F200:F202)</f>
        <v>1921.37</v>
      </c>
      <c r="G199" s="14">
        <f>SUM(G200:G202)</f>
        <v>1158.33</v>
      </c>
    </row>
    <row r="200" spans="1:7" ht="21" customHeight="1">
      <c r="A200" s="11" t="s">
        <v>172</v>
      </c>
      <c r="B200" s="11" t="s">
        <v>15</v>
      </c>
      <c r="C200" s="11" t="s">
        <v>15</v>
      </c>
      <c r="D200" s="12" t="s">
        <v>17</v>
      </c>
      <c r="E200" s="13">
        <f t="shared" si="5"/>
        <v>839.23</v>
      </c>
      <c r="F200" s="14">
        <v>817.63</v>
      </c>
      <c r="G200" s="14">
        <v>21.6</v>
      </c>
    </row>
    <row r="201" spans="1:7" ht="21" customHeight="1">
      <c r="A201" s="11" t="s">
        <v>172</v>
      </c>
      <c r="B201" s="11" t="s">
        <v>15</v>
      </c>
      <c r="C201" s="11" t="s">
        <v>18</v>
      </c>
      <c r="D201" s="12" t="s">
        <v>19</v>
      </c>
      <c r="E201" s="13">
        <f t="shared" si="5"/>
        <v>1809.48</v>
      </c>
      <c r="F201" s="14">
        <v>959.99</v>
      </c>
      <c r="G201" s="14">
        <v>849.49</v>
      </c>
    </row>
    <row r="202" spans="1:7" ht="21" customHeight="1">
      <c r="A202" s="11" t="s">
        <v>172</v>
      </c>
      <c r="B202" s="11" t="s">
        <v>15</v>
      </c>
      <c r="C202" s="11" t="s">
        <v>22</v>
      </c>
      <c r="D202" s="12" t="s">
        <v>175</v>
      </c>
      <c r="E202" s="13">
        <f t="shared" si="5"/>
        <v>430.99</v>
      </c>
      <c r="F202" s="14">
        <v>143.75</v>
      </c>
      <c r="G202" s="14">
        <v>287.24</v>
      </c>
    </row>
    <row r="203" spans="1:7" ht="21" customHeight="1">
      <c r="A203" s="11" t="s">
        <v>172</v>
      </c>
      <c r="B203" s="11" t="s">
        <v>18</v>
      </c>
      <c r="C203" s="11"/>
      <c r="D203" s="12" t="s">
        <v>176</v>
      </c>
      <c r="E203" s="13">
        <f t="shared" si="5"/>
        <v>3261.13</v>
      </c>
      <c r="F203" s="14">
        <f>SUM(F204:F209)</f>
        <v>3027.7000000000003</v>
      </c>
      <c r="G203" s="14">
        <f>SUM(G204:G209)</f>
        <v>233.43</v>
      </c>
    </row>
    <row r="204" spans="1:7" ht="21" customHeight="1">
      <c r="A204" s="11" t="s">
        <v>172</v>
      </c>
      <c r="B204" s="11" t="s">
        <v>18</v>
      </c>
      <c r="C204" s="11" t="s">
        <v>15</v>
      </c>
      <c r="D204" s="12" t="s">
        <v>177</v>
      </c>
      <c r="E204" s="13">
        <f t="shared" si="5"/>
        <v>1672.6299999999999</v>
      </c>
      <c r="F204" s="14">
        <v>1602.31</v>
      </c>
      <c r="G204" s="14">
        <v>70.32</v>
      </c>
    </row>
    <row r="205" spans="1:7" ht="21" customHeight="1">
      <c r="A205" s="11" t="s">
        <v>172</v>
      </c>
      <c r="B205" s="11" t="s">
        <v>18</v>
      </c>
      <c r="C205" s="11" t="s">
        <v>18</v>
      </c>
      <c r="D205" s="12" t="s">
        <v>178</v>
      </c>
      <c r="E205" s="13">
        <f t="shared" si="5"/>
        <v>495.36</v>
      </c>
      <c r="F205" s="14">
        <v>495.36</v>
      </c>
      <c r="G205" s="14">
        <v>0</v>
      </c>
    </row>
    <row r="206" spans="1:7" ht="21" customHeight="1">
      <c r="A206" s="11" t="s">
        <v>172</v>
      </c>
      <c r="B206" s="11" t="s">
        <v>18</v>
      </c>
      <c r="C206" s="11" t="s">
        <v>27</v>
      </c>
      <c r="D206" s="12" t="s">
        <v>179</v>
      </c>
      <c r="E206" s="13">
        <f t="shared" si="5"/>
        <v>76.69</v>
      </c>
      <c r="F206" s="14">
        <v>61.69</v>
      </c>
      <c r="G206" s="14">
        <v>15</v>
      </c>
    </row>
    <row r="207" spans="1:7" ht="21" customHeight="1">
      <c r="A207" s="11" t="s">
        <v>172</v>
      </c>
      <c r="B207" s="11" t="s">
        <v>18</v>
      </c>
      <c r="C207" s="11" t="s">
        <v>20</v>
      </c>
      <c r="D207" s="12" t="s">
        <v>180</v>
      </c>
      <c r="E207" s="13">
        <f t="shared" si="5"/>
        <v>447.8</v>
      </c>
      <c r="F207" s="14">
        <v>447.8</v>
      </c>
      <c r="G207" s="14">
        <v>0</v>
      </c>
    </row>
    <row r="208" spans="1:7" ht="21" customHeight="1">
      <c r="A208" s="11" t="s">
        <v>172</v>
      </c>
      <c r="B208" s="11" t="s">
        <v>18</v>
      </c>
      <c r="C208" s="11" t="s">
        <v>37</v>
      </c>
      <c r="D208" s="12" t="s">
        <v>181</v>
      </c>
      <c r="E208" s="13">
        <f>F208+G208</f>
        <v>231.42000000000002</v>
      </c>
      <c r="F208" s="14">
        <v>175.31</v>
      </c>
      <c r="G208" s="14">
        <v>56.11</v>
      </c>
    </row>
    <row r="209" spans="1:7" ht="21" customHeight="1">
      <c r="A209" s="11" t="s">
        <v>172</v>
      </c>
      <c r="B209" s="11" t="s">
        <v>18</v>
      </c>
      <c r="C209" s="11" t="s">
        <v>40</v>
      </c>
      <c r="D209" s="12" t="s">
        <v>182</v>
      </c>
      <c r="E209" s="13">
        <f>F209+G209</f>
        <v>337.23</v>
      </c>
      <c r="F209" s="14">
        <v>245.23</v>
      </c>
      <c r="G209" s="14">
        <v>92</v>
      </c>
    </row>
    <row r="210" spans="1:7" ht="21" customHeight="1">
      <c r="A210" s="11" t="s">
        <v>172</v>
      </c>
      <c r="B210" s="11" t="s">
        <v>27</v>
      </c>
      <c r="C210" s="11"/>
      <c r="D210" s="12" t="s">
        <v>183</v>
      </c>
      <c r="E210" s="13">
        <f>F210+G210</f>
        <v>3445.15</v>
      </c>
      <c r="F210" s="14">
        <f>SUM(F211:F211)</f>
        <v>1445.15</v>
      </c>
      <c r="G210" s="14">
        <f>SUM(G211:G211)</f>
        <v>2000</v>
      </c>
    </row>
    <row r="211" spans="1:7" ht="21" customHeight="1">
      <c r="A211" s="11" t="s">
        <v>172</v>
      </c>
      <c r="B211" s="11" t="s">
        <v>27</v>
      </c>
      <c r="C211" s="11" t="s">
        <v>18</v>
      </c>
      <c r="D211" s="12" t="s">
        <v>184</v>
      </c>
      <c r="E211" s="13">
        <f>F211+G211</f>
        <v>3445.15</v>
      </c>
      <c r="F211" s="14">
        <v>1445.15</v>
      </c>
      <c r="G211" s="14">
        <v>2000</v>
      </c>
    </row>
    <row r="212" spans="1:7" ht="21" customHeight="1">
      <c r="A212" s="11" t="s">
        <v>172</v>
      </c>
      <c r="B212" s="11" t="s">
        <v>20</v>
      </c>
      <c r="C212" s="11"/>
      <c r="D212" s="12" t="s">
        <v>185</v>
      </c>
      <c r="E212" s="13">
        <f>F212+G212</f>
        <v>3476.2000000000003</v>
      </c>
      <c r="F212" s="14">
        <f>SUM(F213:F219)</f>
        <v>18.44</v>
      </c>
      <c r="G212" s="14">
        <f>SUM(G213:G219)</f>
        <v>3457.76</v>
      </c>
    </row>
    <row r="213" spans="1:7" ht="21" customHeight="1">
      <c r="A213" s="11" t="s">
        <v>172</v>
      </c>
      <c r="B213" s="11" t="s">
        <v>20</v>
      </c>
      <c r="C213" s="11" t="s">
        <v>15</v>
      </c>
      <c r="D213" s="12" t="s">
        <v>186</v>
      </c>
      <c r="E213" s="13">
        <f>F213+G213</f>
        <v>145</v>
      </c>
      <c r="F213" s="14">
        <v>0</v>
      </c>
      <c r="G213" s="14">
        <v>145</v>
      </c>
    </row>
    <row r="214" spans="1:7" ht="21" customHeight="1">
      <c r="A214" s="11" t="s">
        <v>172</v>
      </c>
      <c r="B214" s="11" t="s">
        <v>20</v>
      </c>
      <c r="C214" s="11" t="s">
        <v>18</v>
      </c>
      <c r="D214" s="12" t="s">
        <v>187</v>
      </c>
      <c r="E214" s="13">
        <f>F214+G214</f>
        <v>160.18</v>
      </c>
      <c r="F214" s="14">
        <v>0</v>
      </c>
      <c r="G214" s="14">
        <v>160.18</v>
      </c>
    </row>
    <row r="215" spans="1:7" ht="21" customHeight="1">
      <c r="A215" s="11" t="s">
        <v>172</v>
      </c>
      <c r="B215" s="11" t="s">
        <v>20</v>
      </c>
      <c r="C215" s="11" t="s">
        <v>37</v>
      </c>
      <c r="D215" s="12" t="s">
        <v>188</v>
      </c>
      <c r="E215" s="13">
        <f>F215+G215</f>
        <v>300</v>
      </c>
      <c r="F215" s="14">
        <v>0</v>
      </c>
      <c r="G215" s="14">
        <v>300</v>
      </c>
    </row>
    <row r="216" spans="1:7" ht="21" customHeight="1">
      <c r="A216" s="11" t="s">
        <v>172</v>
      </c>
      <c r="B216" s="11" t="s">
        <v>20</v>
      </c>
      <c r="C216" s="11" t="s">
        <v>30</v>
      </c>
      <c r="D216" s="12" t="s">
        <v>189</v>
      </c>
      <c r="E216" s="13">
        <f>F216+G216</f>
        <v>16</v>
      </c>
      <c r="F216" s="14">
        <v>0</v>
      </c>
      <c r="G216" s="14">
        <v>16</v>
      </c>
    </row>
    <row r="217" spans="1:7" ht="21" customHeight="1">
      <c r="A217" s="11" t="s">
        <v>172</v>
      </c>
      <c r="B217" s="11" t="s">
        <v>20</v>
      </c>
      <c r="C217" s="11" t="s">
        <v>135</v>
      </c>
      <c r="D217" s="12" t="s">
        <v>190</v>
      </c>
      <c r="E217" s="13">
        <f>F217+G217</f>
        <v>130</v>
      </c>
      <c r="F217" s="14">
        <v>0</v>
      </c>
      <c r="G217" s="14">
        <v>130</v>
      </c>
    </row>
    <row r="218" spans="1:7" ht="21" customHeight="1">
      <c r="A218" s="11" t="s">
        <v>172</v>
      </c>
      <c r="B218" s="11" t="s">
        <v>20</v>
      </c>
      <c r="C218" s="11" t="s">
        <v>47</v>
      </c>
      <c r="D218" s="12" t="s">
        <v>191</v>
      </c>
      <c r="E218" s="13">
        <f>F218+G218</f>
        <v>2061.6</v>
      </c>
      <c r="F218" s="14">
        <v>18.44</v>
      </c>
      <c r="G218" s="14">
        <v>2043.16</v>
      </c>
    </row>
    <row r="219" spans="1:7" ht="21" customHeight="1">
      <c r="A219" s="11" t="s">
        <v>172</v>
      </c>
      <c r="B219" s="11" t="s">
        <v>20</v>
      </c>
      <c r="C219" s="11" t="s">
        <v>22</v>
      </c>
      <c r="D219" s="12" t="s">
        <v>192</v>
      </c>
      <c r="E219" s="13">
        <f>F219+G219</f>
        <v>663.42</v>
      </c>
      <c r="F219" s="14">
        <v>0</v>
      </c>
      <c r="G219" s="14">
        <v>663.42</v>
      </c>
    </row>
    <row r="220" spans="1:7" ht="21" customHeight="1">
      <c r="A220" s="11" t="s">
        <v>172</v>
      </c>
      <c r="B220" s="11" t="s">
        <v>45</v>
      </c>
      <c r="C220" s="11"/>
      <c r="D220" s="12" t="s">
        <v>193</v>
      </c>
      <c r="E220" s="13">
        <f>F220+G220</f>
        <v>764.96</v>
      </c>
      <c r="F220" s="14">
        <f>SUM(F221:F222)</f>
        <v>126.14</v>
      </c>
      <c r="G220" s="14">
        <f>SUM(G221:G222)</f>
        <v>638.82</v>
      </c>
    </row>
    <row r="221" spans="1:7" ht="21" customHeight="1">
      <c r="A221" s="11" t="s">
        <v>172</v>
      </c>
      <c r="B221" s="11" t="s">
        <v>45</v>
      </c>
      <c r="C221" s="11" t="s">
        <v>154</v>
      </c>
      <c r="D221" s="12" t="s">
        <v>194</v>
      </c>
      <c r="E221" s="13">
        <f>F221+G221</f>
        <v>79.19</v>
      </c>
      <c r="F221" s="14">
        <v>76.56</v>
      </c>
      <c r="G221" s="14">
        <v>2.63</v>
      </c>
    </row>
    <row r="222" spans="1:7" ht="21" customHeight="1">
      <c r="A222" s="11" t="s">
        <v>172</v>
      </c>
      <c r="B222" s="11" t="s">
        <v>45</v>
      </c>
      <c r="C222" s="11" t="s">
        <v>22</v>
      </c>
      <c r="D222" s="12" t="s">
        <v>195</v>
      </c>
      <c r="E222" s="13">
        <f>F222+G222</f>
        <v>685.7700000000001</v>
      </c>
      <c r="F222" s="14">
        <v>49.58</v>
      </c>
      <c r="G222" s="14">
        <v>636.19</v>
      </c>
    </row>
    <row r="223" spans="1:7" ht="21" customHeight="1">
      <c r="A223" s="11" t="s">
        <v>172</v>
      </c>
      <c r="B223" s="11" t="s">
        <v>50</v>
      </c>
      <c r="C223" s="11"/>
      <c r="D223" s="12" t="s">
        <v>196</v>
      </c>
      <c r="E223" s="13">
        <f>F223+G223</f>
        <v>7491.74</v>
      </c>
      <c r="F223" s="14">
        <f>SUM(F224:F225)</f>
        <v>7388.389999999999</v>
      </c>
      <c r="G223" s="14">
        <f>SUM(G224:G225)</f>
        <v>103.35</v>
      </c>
    </row>
    <row r="224" spans="1:7" ht="21" customHeight="1">
      <c r="A224" s="11" t="s">
        <v>172</v>
      </c>
      <c r="B224" s="11" t="s">
        <v>50</v>
      </c>
      <c r="C224" s="11" t="s">
        <v>15</v>
      </c>
      <c r="D224" s="12" t="s">
        <v>197</v>
      </c>
      <c r="E224" s="13">
        <f>F224+G224</f>
        <v>3186.71</v>
      </c>
      <c r="F224" s="14">
        <v>3083.36</v>
      </c>
      <c r="G224" s="14">
        <v>103.35</v>
      </c>
    </row>
    <row r="225" spans="1:7" ht="21" customHeight="1">
      <c r="A225" s="11" t="s">
        <v>172</v>
      </c>
      <c r="B225" s="11" t="s">
        <v>50</v>
      </c>
      <c r="C225" s="11" t="s">
        <v>18</v>
      </c>
      <c r="D225" s="12" t="s">
        <v>198</v>
      </c>
      <c r="E225" s="13">
        <f>F225+G225</f>
        <v>4305.03</v>
      </c>
      <c r="F225" s="14">
        <v>4305.03</v>
      </c>
      <c r="G225" s="14">
        <v>0</v>
      </c>
    </row>
    <row r="226" spans="1:7" ht="21" customHeight="1">
      <c r="A226" s="11" t="s">
        <v>172</v>
      </c>
      <c r="B226" s="11" t="s">
        <v>199</v>
      </c>
      <c r="C226" s="11"/>
      <c r="D226" s="12" t="s">
        <v>200</v>
      </c>
      <c r="E226" s="13">
        <f>F226+G226</f>
        <v>1328.36</v>
      </c>
      <c r="F226" s="14">
        <f>SUM(F227:F227)</f>
        <v>0</v>
      </c>
      <c r="G226" s="14">
        <f>SUM(G227:G227)</f>
        <v>1328.36</v>
      </c>
    </row>
    <row r="227" spans="1:7" ht="21" customHeight="1">
      <c r="A227" s="11" t="s">
        <v>172</v>
      </c>
      <c r="B227" s="11" t="s">
        <v>199</v>
      </c>
      <c r="C227" s="11" t="s">
        <v>18</v>
      </c>
      <c r="D227" s="12" t="s">
        <v>201</v>
      </c>
      <c r="E227" s="13">
        <f>F227+G227</f>
        <v>1328.36</v>
      </c>
      <c r="F227" s="14">
        <v>0</v>
      </c>
      <c r="G227" s="14">
        <v>1328.36</v>
      </c>
    </row>
    <row r="228" spans="1:7" ht="21" customHeight="1">
      <c r="A228" s="11" t="s">
        <v>172</v>
      </c>
      <c r="B228" s="11" t="s">
        <v>202</v>
      </c>
      <c r="C228" s="11"/>
      <c r="D228" s="12" t="s">
        <v>203</v>
      </c>
      <c r="E228" s="13">
        <f>F228+G228</f>
        <v>121.46</v>
      </c>
      <c r="F228" s="14">
        <f>SUM(F229)</f>
        <v>0</v>
      </c>
      <c r="G228" s="14">
        <f>SUM(G229)</f>
        <v>121.46</v>
      </c>
    </row>
    <row r="229" spans="1:7" ht="21" customHeight="1">
      <c r="A229" s="11" t="s">
        <v>172</v>
      </c>
      <c r="B229" s="11" t="s">
        <v>202</v>
      </c>
      <c r="C229" s="11" t="s">
        <v>15</v>
      </c>
      <c r="D229" s="12" t="s">
        <v>204</v>
      </c>
      <c r="E229" s="13">
        <f>F229+G229</f>
        <v>121.46</v>
      </c>
      <c r="F229" s="14">
        <v>0</v>
      </c>
      <c r="G229" s="14">
        <v>121.46</v>
      </c>
    </row>
    <row r="230" spans="1:7" ht="21" customHeight="1">
      <c r="A230" s="11" t="s">
        <v>172</v>
      </c>
      <c r="B230" s="11" t="s">
        <v>205</v>
      </c>
      <c r="C230" s="11"/>
      <c r="D230" s="12" t="s">
        <v>206</v>
      </c>
      <c r="E230" s="13">
        <f>F230+G230</f>
        <v>583.8399999999999</v>
      </c>
      <c r="F230" s="14">
        <f>SUM(F231:F232)</f>
        <v>1.76</v>
      </c>
      <c r="G230" s="14">
        <f>SUM(G231:G232)</f>
        <v>582.0799999999999</v>
      </c>
    </row>
    <row r="231" spans="1:7" ht="21" customHeight="1">
      <c r="A231" s="11" t="s">
        <v>172</v>
      </c>
      <c r="B231" s="11" t="s">
        <v>205</v>
      </c>
      <c r="C231" s="11" t="s">
        <v>18</v>
      </c>
      <c r="D231" s="12" t="s">
        <v>19</v>
      </c>
      <c r="E231" s="13">
        <f>F231+G231</f>
        <v>166</v>
      </c>
      <c r="F231" s="14">
        <v>0</v>
      </c>
      <c r="G231" s="14">
        <v>166</v>
      </c>
    </row>
    <row r="232" spans="1:7" ht="21" customHeight="1">
      <c r="A232" s="11" t="s">
        <v>172</v>
      </c>
      <c r="B232" s="11" t="s">
        <v>205</v>
      </c>
      <c r="C232" s="11" t="s">
        <v>22</v>
      </c>
      <c r="D232" s="12" t="s">
        <v>207</v>
      </c>
      <c r="E232" s="13">
        <f>F232+G232</f>
        <v>417.84</v>
      </c>
      <c r="F232" s="14">
        <v>1.76</v>
      </c>
      <c r="G232" s="14">
        <v>416.08</v>
      </c>
    </row>
    <row r="233" spans="1:7" ht="21" customHeight="1">
      <c r="A233" s="11" t="s">
        <v>208</v>
      </c>
      <c r="B233" s="11"/>
      <c r="C233" s="11"/>
      <c r="D233" s="12" t="s">
        <v>209</v>
      </c>
      <c r="E233" s="13">
        <f>F233+G233</f>
        <v>561.78</v>
      </c>
      <c r="F233" s="14">
        <f>F234</f>
        <v>88.85</v>
      </c>
      <c r="G233" s="14">
        <f>G234</f>
        <v>472.93</v>
      </c>
    </row>
    <row r="234" spans="1:7" ht="21" customHeight="1">
      <c r="A234" s="11" t="s">
        <v>208</v>
      </c>
      <c r="B234" s="11" t="s">
        <v>15</v>
      </c>
      <c r="C234" s="11"/>
      <c r="D234" s="12" t="s">
        <v>210</v>
      </c>
      <c r="E234" s="13">
        <f>F234+G234</f>
        <v>561.78</v>
      </c>
      <c r="F234" s="14">
        <f>SUM(F235:F236)</f>
        <v>88.85</v>
      </c>
      <c r="G234" s="14">
        <f>SUM(G235:G236)</f>
        <v>472.93</v>
      </c>
    </row>
    <row r="235" spans="1:7" ht="21" customHeight="1">
      <c r="A235" s="11" t="s">
        <v>208</v>
      </c>
      <c r="B235" s="11" t="s">
        <v>15</v>
      </c>
      <c r="C235" s="11" t="s">
        <v>18</v>
      </c>
      <c r="D235" s="12" t="s">
        <v>19</v>
      </c>
      <c r="E235" s="13">
        <f>F235+G235</f>
        <v>17.61</v>
      </c>
      <c r="F235" s="14">
        <v>9.22</v>
      </c>
      <c r="G235" s="14">
        <v>8.39</v>
      </c>
    </row>
    <row r="236" spans="1:7" ht="21" customHeight="1">
      <c r="A236" s="11" t="s">
        <v>208</v>
      </c>
      <c r="B236" s="11" t="s">
        <v>15</v>
      </c>
      <c r="C236" s="11" t="s">
        <v>22</v>
      </c>
      <c r="D236" s="12" t="s">
        <v>211</v>
      </c>
      <c r="E236" s="13">
        <f>F236+G236</f>
        <v>544.1700000000001</v>
      </c>
      <c r="F236" s="14">
        <v>79.63</v>
      </c>
      <c r="G236" s="14">
        <v>464.54</v>
      </c>
    </row>
    <row r="237" spans="1:7" ht="21" customHeight="1">
      <c r="A237" s="11" t="s">
        <v>212</v>
      </c>
      <c r="B237" s="11"/>
      <c r="C237" s="11"/>
      <c r="D237" s="12" t="s">
        <v>213</v>
      </c>
      <c r="E237" s="13">
        <f>F237+G237</f>
        <v>9356.48</v>
      </c>
      <c r="F237" s="14">
        <f>F238+F243+F245</f>
        <v>2780.0699999999997</v>
      </c>
      <c r="G237" s="14">
        <f>G238+G243+G245</f>
        <v>6576.41</v>
      </c>
    </row>
    <row r="238" spans="1:7" ht="21" customHeight="1">
      <c r="A238" s="11" t="s">
        <v>212</v>
      </c>
      <c r="B238" s="11" t="s">
        <v>15</v>
      </c>
      <c r="C238" s="11"/>
      <c r="D238" s="12" t="s">
        <v>214</v>
      </c>
      <c r="E238" s="13">
        <f>F238+G238</f>
        <v>8666.66</v>
      </c>
      <c r="F238" s="14">
        <f>SUM(F239:F242)</f>
        <v>2780.0699999999997</v>
      </c>
      <c r="G238" s="14">
        <f>SUM(G239:G242)</f>
        <v>5886.59</v>
      </c>
    </row>
    <row r="239" spans="1:7" ht="21" customHeight="1">
      <c r="A239" s="11" t="s">
        <v>212</v>
      </c>
      <c r="B239" s="11" t="s">
        <v>15</v>
      </c>
      <c r="C239" s="11" t="s">
        <v>15</v>
      </c>
      <c r="D239" s="12" t="s">
        <v>17</v>
      </c>
      <c r="E239" s="13">
        <f>F239+G239</f>
        <v>3236.2799999999997</v>
      </c>
      <c r="F239" s="14">
        <v>2156.35</v>
      </c>
      <c r="G239" s="14">
        <v>1079.93</v>
      </c>
    </row>
    <row r="240" spans="1:7" ht="21" customHeight="1">
      <c r="A240" s="11" t="s">
        <v>212</v>
      </c>
      <c r="B240" s="11" t="s">
        <v>15</v>
      </c>
      <c r="C240" s="11" t="s">
        <v>18</v>
      </c>
      <c r="D240" s="12" t="s">
        <v>19</v>
      </c>
      <c r="E240" s="13">
        <f>F240+G240</f>
        <v>4598.08</v>
      </c>
      <c r="F240" s="14">
        <v>623.72</v>
      </c>
      <c r="G240" s="14">
        <v>3974.36</v>
      </c>
    </row>
    <row r="241" spans="1:7" ht="21" customHeight="1">
      <c r="A241" s="11" t="s">
        <v>212</v>
      </c>
      <c r="B241" s="11" t="s">
        <v>15</v>
      </c>
      <c r="C241" s="11" t="s">
        <v>20</v>
      </c>
      <c r="D241" s="12" t="s">
        <v>215</v>
      </c>
      <c r="E241" s="13">
        <f>F241+G241</f>
        <v>27.45</v>
      </c>
      <c r="F241" s="14">
        <v>0</v>
      </c>
      <c r="G241" s="14">
        <v>27.45</v>
      </c>
    </row>
    <row r="242" spans="1:7" ht="21" customHeight="1">
      <c r="A242" s="11" t="s">
        <v>212</v>
      </c>
      <c r="B242" s="11" t="s">
        <v>15</v>
      </c>
      <c r="C242" s="11" t="s">
        <v>22</v>
      </c>
      <c r="D242" s="12" t="s">
        <v>216</v>
      </c>
      <c r="E242" s="13">
        <f>F242+G242</f>
        <v>804.85</v>
      </c>
      <c r="F242" s="14">
        <v>0</v>
      </c>
      <c r="G242" s="14">
        <v>804.85</v>
      </c>
    </row>
    <row r="243" spans="1:7" ht="21" customHeight="1">
      <c r="A243" s="11" t="s">
        <v>212</v>
      </c>
      <c r="B243" s="11" t="s">
        <v>37</v>
      </c>
      <c r="C243" s="11"/>
      <c r="D243" s="12" t="s">
        <v>217</v>
      </c>
      <c r="E243" s="13">
        <f>F243+G243</f>
        <v>659.82</v>
      </c>
      <c r="F243" s="14">
        <f>SUM(F244)</f>
        <v>0</v>
      </c>
      <c r="G243" s="14">
        <f>SUM(G244)</f>
        <v>659.82</v>
      </c>
    </row>
    <row r="244" spans="1:7" ht="21" customHeight="1">
      <c r="A244" s="11" t="s">
        <v>212</v>
      </c>
      <c r="B244" s="11" t="s">
        <v>37</v>
      </c>
      <c r="C244" s="11" t="s">
        <v>15</v>
      </c>
      <c r="D244" s="12" t="s">
        <v>217</v>
      </c>
      <c r="E244" s="13">
        <f>F244+G244</f>
        <v>659.82</v>
      </c>
      <c r="F244" s="14">
        <v>0</v>
      </c>
      <c r="G244" s="14">
        <v>659.82</v>
      </c>
    </row>
    <row r="245" spans="1:7" ht="21" customHeight="1">
      <c r="A245" s="11" t="s">
        <v>212</v>
      </c>
      <c r="B245" s="11" t="s">
        <v>22</v>
      </c>
      <c r="C245" s="11"/>
      <c r="D245" s="12" t="s">
        <v>218</v>
      </c>
      <c r="E245" s="13">
        <f>F245+G245</f>
        <v>30</v>
      </c>
      <c r="F245" s="14">
        <f>SUM(F246)</f>
        <v>0</v>
      </c>
      <c r="G245" s="14">
        <f>SUM(G246)</f>
        <v>30</v>
      </c>
    </row>
    <row r="246" spans="1:7" ht="21" customHeight="1">
      <c r="A246" s="11" t="s">
        <v>212</v>
      </c>
      <c r="B246" s="11" t="s">
        <v>22</v>
      </c>
      <c r="C246" s="11" t="s">
        <v>22</v>
      </c>
      <c r="D246" s="12" t="s">
        <v>218</v>
      </c>
      <c r="E246" s="13">
        <f>F246+G246</f>
        <v>30</v>
      </c>
      <c r="F246" s="14">
        <v>0</v>
      </c>
      <c r="G246" s="14">
        <v>30</v>
      </c>
    </row>
    <row r="247" spans="1:7" ht="21" customHeight="1">
      <c r="A247" s="11" t="s">
        <v>219</v>
      </c>
      <c r="B247" s="11"/>
      <c r="C247" s="11"/>
      <c r="D247" s="12" t="s">
        <v>220</v>
      </c>
      <c r="E247" s="13">
        <f>F247+G247</f>
        <v>25411.090000000004</v>
      </c>
      <c r="F247" s="14">
        <f>F248+F254+F261+F267+F273+F276</f>
        <v>7019.660000000002</v>
      </c>
      <c r="G247" s="14">
        <f>G248+G254+G261+G267+G273+G276</f>
        <v>18391.43</v>
      </c>
    </row>
    <row r="248" spans="1:7" ht="21" customHeight="1">
      <c r="A248" s="11" t="s">
        <v>219</v>
      </c>
      <c r="B248" s="11" t="s">
        <v>15</v>
      </c>
      <c r="C248" s="11"/>
      <c r="D248" s="12" t="s">
        <v>221</v>
      </c>
      <c r="E248" s="13">
        <f>F248+G248</f>
        <v>2974.1200000000003</v>
      </c>
      <c r="F248" s="14">
        <f>SUM(F249:F253)</f>
        <v>2012.5600000000002</v>
      </c>
      <c r="G248" s="14">
        <f>SUM(G249:G253)</f>
        <v>961.5600000000001</v>
      </c>
    </row>
    <row r="249" spans="1:7" ht="21" customHeight="1">
      <c r="A249" s="11" t="s">
        <v>219</v>
      </c>
      <c r="B249" s="11" t="s">
        <v>15</v>
      </c>
      <c r="C249" s="11" t="s">
        <v>15</v>
      </c>
      <c r="D249" s="12" t="s">
        <v>17</v>
      </c>
      <c r="E249" s="13">
        <f>F249+G249</f>
        <v>1905.8600000000001</v>
      </c>
      <c r="F249" s="14">
        <v>1881.39</v>
      </c>
      <c r="G249" s="14">
        <v>24.47</v>
      </c>
    </row>
    <row r="250" spans="1:7" ht="21" customHeight="1">
      <c r="A250" s="11" t="s">
        <v>219</v>
      </c>
      <c r="B250" s="11" t="s">
        <v>15</v>
      </c>
      <c r="C250" s="11" t="s">
        <v>18</v>
      </c>
      <c r="D250" s="12" t="s">
        <v>19</v>
      </c>
      <c r="E250" s="13">
        <f>F250+G250</f>
        <v>382.04</v>
      </c>
      <c r="F250" s="14">
        <v>0</v>
      </c>
      <c r="G250" s="14">
        <v>382.04</v>
      </c>
    </row>
    <row r="251" spans="1:7" ht="21" customHeight="1">
      <c r="A251" s="11" t="s">
        <v>219</v>
      </c>
      <c r="B251" s="11" t="s">
        <v>15</v>
      </c>
      <c r="C251" s="11" t="s">
        <v>30</v>
      </c>
      <c r="D251" s="12" t="s">
        <v>222</v>
      </c>
      <c r="E251" s="13">
        <f>F251+G251</f>
        <v>52.09</v>
      </c>
      <c r="F251" s="14">
        <v>0</v>
      </c>
      <c r="G251" s="14">
        <v>52.09</v>
      </c>
    </row>
    <row r="252" spans="1:7" ht="21" customHeight="1">
      <c r="A252" s="11" t="s">
        <v>219</v>
      </c>
      <c r="B252" s="11" t="s">
        <v>15</v>
      </c>
      <c r="C252" s="11" t="s">
        <v>223</v>
      </c>
      <c r="D252" s="12" t="s">
        <v>224</v>
      </c>
      <c r="E252" s="13">
        <f aca="true" t="shared" si="6" ref="E252:E263">F252+G252</f>
        <v>270</v>
      </c>
      <c r="F252" s="14">
        <v>0</v>
      </c>
      <c r="G252" s="14">
        <v>270</v>
      </c>
    </row>
    <row r="253" spans="1:7" ht="21" customHeight="1">
      <c r="A253" s="11" t="s">
        <v>219</v>
      </c>
      <c r="B253" s="11" t="s">
        <v>15</v>
      </c>
      <c r="C253" s="11" t="s">
        <v>22</v>
      </c>
      <c r="D253" s="12" t="s">
        <v>225</v>
      </c>
      <c r="E253" s="13">
        <f t="shared" si="6"/>
        <v>364.13</v>
      </c>
      <c r="F253" s="14">
        <v>131.17</v>
      </c>
      <c r="G253" s="14">
        <v>232.96</v>
      </c>
    </row>
    <row r="254" spans="1:7" ht="21" customHeight="1">
      <c r="A254" s="11" t="s">
        <v>219</v>
      </c>
      <c r="B254" s="11" t="s">
        <v>18</v>
      </c>
      <c r="C254" s="11"/>
      <c r="D254" s="12" t="s">
        <v>226</v>
      </c>
      <c r="E254" s="13">
        <f t="shared" si="6"/>
        <v>5465.200000000001</v>
      </c>
      <c r="F254" s="14">
        <f>SUM(F255:F260)</f>
        <v>2636.17</v>
      </c>
      <c r="G254" s="14">
        <f>SUM(G255:G260)</f>
        <v>2829.03</v>
      </c>
    </row>
    <row r="255" spans="1:7" ht="21" customHeight="1">
      <c r="A255" s="11" t="s">
        <v>219</v>
      </c>
      <c r="B255" s="11" t="s">
        <v>18</v>
      </c>
      <c r="C255" s="11" t="s">
        <v>15</v>
      </c>
      <c r="D255" s="12" t="s">
        <v>17</v>
      </c>
      <c r="E255" s="13">
        <f t="shared" si="6"/>
        <v>2522.1000000000004</v>
      </c>
      <c r="F255" s="14">
        <v>2514.28</v>
      </c>
      <c r="G255" s="14">
        <v>7.82</v>
      </c>
    </row>
    <row r="256" spans="1:7" ht="21" customHeight="1">
      <c r="A256" s="11" t="s">
        <v>219</v>
      </c>
      <c r="B256" s="11" t="s">
        <v>18</v>
      </c>
      <c r="C256" s="11" t="s">
        <v>18</v>
      </c>
      <c r="D256" s="12" t="s">
        <v>19</v>
      </c>
      <c r="E256" s="13">
        <f t="shared" si="6"/>
        <v>1911.6000000000001</v>
      </c>
      <c r="F256" s="14">
        <v>3.47</v>
      </c>
      <c r="G256" s="14">
        <v>1908.13</v>
      </c>
    </row>
    <row r="257" spans="1:7" ht="21" customHeight="1">
      <c r="A257" s="11" t="s">
        <v>219</v>
      </c>
      <c r="B257" s="11" t="s">
        <v>18</v>
      </c>
      <c r="C257" s="11" t="s">
        <v>47</v>
      </c>
      <c r="D257" s="12" t="s">
        <v>227</v>
      </c>
      <c r="E257" s="13">
        <f t="shared" si="6"/>
        <v>113</v>
      </c>
      <c r="F257" s="14">
        <v>4.32</v>
      </c>
      <c r="G257" s="14">
        <v>108.68</v>
      </c>
    </row>
    <row r="258" spans="1:7" ht="21" customHeight="1">
      <c r="A258" s="11" t="s">
        <v>219</v>
      </c>
      <c r="B258" s="11" t="s">
        <v>18</v>
      </c>
      <c r="C258" s="11" t="s">
        <v>50</v>
      </c>
      <c r="D258" s="12" t="s">
        <v>228</v>
      </c>
      <c r="E258" s="13">
        <f>F258+G258</f>
        <v>203.75</v>
      </c>
      <c r="F258" s="14">
        <v>0</v>
      </c>
      <c r="G258" s="14">
        <v>203.75</v>
      </c>
    </row>
    <row r="259" spans="1:7" ht="21" customHeight="1">
      <c r="A259" s="11" t="s">
        <v>219</v>
      </c>
      <c r="B259" s="11" t="s">
        <v>18</v>
      </c>
      <c r="C259" s="11" t="s">
        <v>75</v>
      </c>
      <c r="D259" s="12" t="s">
        <v>229</v>
      </c>
      <c r="E259" s="13">
        <f>F259+G259</f>
        <v>20</v>
      </c>
      <c r="F259" s="14">
        <v>0</v>
      </c>
      <c r="G259" s="14">
        <v>20</v>
      </c>
    </row>
    <row r="260" spans="1:7" ht="21" customHeight="1">
      <c r="A260" s="11" t="s">
        <v>219</v>
      </c>
      <c r="B260" s="11" t="s">
        <v>18</v>
      </c>
      <c r="C260" s="11" t="s">
        <v>22</v>
      </c>
      <c r="D260" s="12" t="s">
        <v>230</v>
      </c>
      <c r="E260" s="13">
        <f>F260+G260</f>
        <v>694.75</v>
      </c>
      <c r="F260" s="14">
        <v>114.1</v>
      </c>
      <c r="G260" s="14">
        <v>580.65</v>
      </c>
    </row>
    <row r="261" spans="1:7" ht="21" customHeight="1">
      <c r="A261" s="11" t="s">
        <v>219</v>
      </c>
      <c r="B261" s="11" t="s">
        <v>27</v>
      </c>
      <c r="C261" s="11"/>
      <c r="D261" s="12" t="s">
        <v>231</v>
      </c>
      <c r="E261" s="13">
        <f>F261+G261</f>
        <v>2476.92</v>
      </c>
      <c r="F261" s="14">
        <f>SUM(F262:F266)</f>
        <v>1234.23</v>
      </c>
      <c r="G261" s="14">
        <f>SUM(G262:G266)</f>
        <v>1242.69</v>
      </c>
    </row>
    <row r="262" spans="1:7" ht="21" customHeight="1">
      <c r="A262" s="11" t="s">
        <v>219</v>
      </c>
      <c r="B262" s="11" t="s">
        <v>27</v>
      </c>
      <c r="C262" s="11" t="s">
        <v>15</v>
      </c>
      <c r="D262" s="12" t="s">
        <v>17</v>
      </c>
      <c r="E262" s="13">
        <f>F262+G262</f>
        <v>1241.27</v>
      </c>
      <c r="F262" s="14">
        <v>1224.62</v>
      </c>
      <c r="G262" s="14">
        <v>16.65</v>
      </c>
    </row>
    <row r="263" spans="1:7" ht="21" customHeight="1">
      <c r="A263" s="11" t="s">
        <v>219</v>
      </c>
      <c r="B263" s="11" t="s">
        <v>27</v>
      </c>
      <c r="C263" s="11" t="s">
        <v>18</v>
      </c>
      <c r="D263" s="12" t="s">
        <v>19</v>
      </c>
      <c r="E263" s="13">
        <f>F263+G263</f>
        <v>449</v>
      </c>
      <c r="F263" s="14">
        <v>7.66</v>
      </c>
      <c r="G263" s="14">
        <v>441.34</v>
      </c>
    </row>
    <row r="264" spans="1:7" ht="21" customHeight="1">
      <c r="A264" s="11" t="s">
        <v>219</v>
      </c>
      <c r="B264" s="11" t="s">
        <v>27</v>
      </c>
      <c r="C264" s="11" t="s">
        <v>27</v>
      </c>
      <c r="D264" s="12" t="s">
        <v>29</v>
      </c>
      <c r="E264" s="13">
        <f>F264+G264</f>
        <v>1.95</v>
      </c>
      <c r="F264" s="14">
        <v>1.95</v>
      </c>
      <c r="G264" s="14">
        <v>0</v>
      </c>
    </row>
    <row r="265" spans="1:7" ht="21" customHeight="1">
      <c r="A265" s="11" t="s">
        <v>219</v>
      </c>
      <c r="B265" s="11" t="s">
        <v>27</v>
      </c>
      <c r="C265" s="11" t="s">
        <v>52</v>
      </c>
      <c r="D265" s="12" t="s">
        <v>232</v>
      </c>
      <c r="E265" s="13">
        <f>F265+G265</f>
        <v>38</v>
      </c>
      <c r="F265" s="14">
        <v>0</v>
      </c>
      <c r="G265" s="14">
        <v>38</v>
      </c>
    </row>
    <row r="266" spans="1:7" ht="21" customHeight="1">
      <c r="A266" s="11" t="s">
        <v>219</v>
      </c>
      <c r="B266" s="11" t="s">
        <v>27</v>
      </c>
      <c r="C266" s="11" t="s">
        <v>22</v>
      </c>
      <c r="D266" s="12" t="s">
        <v>233</v>
      </c>
      <c r="E266" s="13">
        <f>F266+G266</f>
        <v>746.7</v>
      </c>
      <c r="F266" s="14">
        <v>0</v>
      </c>
      <c r="G266" s="14">
        <v>746.7</v>
      </c>
    </row>
    <row r="267" spans="1:7" ht="21" customHeight="1">
      <c r="A267" s="11" t="s">
        <v>219</v>
      </c>
      <c r="B267" s="11" t="s">
        <v>37</v>
      </c>
      <c r="C267" s="11"/>
      <c r="D267" s="12" t="s">
        <v>234</v>
      </c>
      <c r="E267" s="13">
        <f>F267+G267</f>
        <v>1398.8500000000001</v>
      </c>
      <c r="F267" s="14">
        <f>SUM(F268:F272)</f>
        <v>864.9300000000001</v>
      </c>
      <c r="G267" s="14">
        <f>SUM(G268:G272)</f>
        <v>533.9200000000001</v>
      </c>
    </row>
    <row r="268" spans="1:7" ht="21" customHeight="1">
      <c r="A268" s="11" t="s">
        <v>219</v>
      </c>
      <c r="B268" s="11" t="s">
        <v>37</v>
      </c>
      <c r="C268" s="11" t="s">
        <v>15</v>
      </c>
      <c r="D268" s="12" t="s">
        <v>17</v>
      </c>
      <c r="E268" s="13">
        <f>F268+G268</f>
        <v>174.86</v>
      </c>
      <c r="F268" s="14">
        <v>163.86</v>
      </c>
      <c r="G268" s="14">
        <v>11</v>
      </c>
    </row>
    <row r="269" spans="1:7" ht="21" customHeight="1">
      <c r="A269" s="11" t="s">
        <v>219</v>
      </c>
      <c r="B269" s="11" t="s">
        <v>37</v>
      </c>
      <c r="C269" s="11" t="s">
        <v>18</v>
      </c>
      <c r="D269" s="12" t="s">
        <v>19</v>
      </c>
      <c r="E269" s="13">
        <f>F269+G269</f>
        <v>161.33</v>
      </c>
      <c r="F269" s="14">
        <v>0</v>
      </c>
      <c r="G269" s="14">
        <v>161.33</v>
      </c>
    </row>
    <row r="270" spans="1:7" ht="21" customHeight="1">
      <c r="A270" s="11" t="s">
        <v>219</v>
      </c>
      <c r="B270" s="11" t="s">
        <v>37</v>
      </c>
      <c r="C270" s="11" t="s">
        <v>37</v>
      </c>
      <c r="D270" s="12" t="s">
        <v>235</v>
      </c>
      <c r="E270" s="13">
        <f>F270+G270</f>
        <v>305.86</v>
      </c>
      <c r="F270" s="14">
        <v>0</v>
      </c>
      <c r="G270" s="14">
        <v>305.86</v>
      </c>
    </row>
    <row r="271" spans="1:7" ht="21" customHeight="1">
      <c r="A271" s="11" t="s">
        <v>219</v>
      </c>
      <c r="B271" s="11" t="s">
        <v>37</v>
      </c>
      <c r="C271" s="11" t="s">
        <v>45</v>
      </c>
      <c r="D271" s="12" t="s">
        <v>236</v>
      </c>
      <c r="E271" s="13">
        <f>F271+G271</f>
        <v>0.94</v>
      </c>
      <c r="F271" s="14">
        <v>0.09</v>
      </c>
      <c r="G271" s="14">
        <v>0.85</v>
      </c>
    </row>
    <row r="272" spans="1:7" ht="21" customHeight="1">
      <c r="A272" s="11" t="s">
        <v>219</v>
      </c>
      <c r="B272" s="11" t="s">
        <v>37</v>
      </c>
      <c r="C272" s="11" t="s">
        <v>22</v>
      </c>
      <c r="D272" s="12" t="s">
        <v>237</v>
      </c>
      <c r="E272" s="13">
        <f>F272+G272</f>
        <v>755.86</v>
      </c>
      <c r="F272" s="14">
        <v>700.98</v>
      </c>
      <c r="G272" s="14">
        <v>54.88</v>
      </c>
    </row>
    <row r="273" spans="1:7" ht="21" customHeight="1">
      <c r="A273" s="11" t="s">
        <v>219</v>
      </c>
      <c r="B273" s="11" t="s">
        <v>45</v>
      </c>
      <c r="C273" s="11"/>
      <c r="D273" s="12" t="s">
        <v>238</v>
      </c>
      <c r="E273" s="13">
        <f>F273+G273</f>
        <v>11585.250000000002</v>
      </c>
      <c r="F273" s="14">
        <f>SUM(F274:F275)</f>
        <v>271.77</v>
      </c>
      <c r="G273" s="14">
        <f>SUM(G274:G275)</f>
        <v>11313.480000000001</v>
      </c>
    </row>
    <row r="274" spans="1:7" ht="21" customHeight="1">
      <c r="A274" s="11" t="s">
        <v>219</v>
      </c>
      <c r="B274" s="11" t="s">
        <v>45</v>
      </c>
      <c r="C274" s="11" t="s">
        <v>37</v>
      </c>
      <c r="D274" s="12" t="s">
        <v>239</v>
      </c>
      <c r="E274" s="13">
        <f>F274+G274</f>
        <v>11476.75</v>
      </c>
      <c r="F274" s="14">
        <v>271.39</v>
      </c>
      <c r="G274" s="14">
        <v>11205.36</v>
      </c>
    </row>
    <row r="275" spans="1:7" ht="21" customHeight="1">
      <c r="A275" s="11" t="s">
        <v>219</v>
      </c>
      <c r="B275" s="11" t="s">
        <v>45</v>
      </c>
      <c r="C275" s="11" t="s">
        <v>22</v>
      </c>
      <c r="D275" s="12" t="s">
        <v>240</v>
      </c>
      <c r="E275" s="13">
        <f>F275+G275</f>
        <v>108.5</v>
      </c>
      <c r="F275" s="14">
        <v>0.38</v>
      </c>
      <c r="G275" s="14">
        <v>108.12</v>
      </c>
    </row>
    <row r="276" spans="1:7" ht="21" customHeight="1">
      <c r="A276" s="11" t="s">
        <v>219</v>
      </c>
      <c r="B276" s="11" t="s">
        <v>30</v>
      </c>
      <c r="C276" s="11"/>
      <c r="D276" s="12" t="s">
        <v>241</v>
      </c>
      <c r="E276" s="13">
        <f>F276+G276</f>
        <v>1510.75</v>
      </c>
      <c r="F276" s="14">
        <f>SUM(F277:F278)</f>
        <v>0</v>
      </c>
      <c r="G276" s="14">
        <f>SUM(G277:G278)</f>
        <v>1510.75</v>
      </c>
    </row>
    <row r="277" spans="1:7" ht="21" customHeight="1">
      <c r="A277" s="11" t="s">
        <v>219</v>
      </c>
      <c r="B277" s="11" t="s">
        <v>30</v>
      </c>
      <c r="C277" s="11" t="s">
        <v>27</v>
      </c>
      <c r="D277" s="12" t="s">
        <v>242</v>
      </c>
      <c r="E277" s="13">
        <f>F277+G277</f>
        <v>1467.66</v>
      </c>
      <c r="F277" s="14">
        <v>0</v>
      </c>
      <c r="G277" s="14">
        <v>1467.66</v>
      </c>
    </row>
    <row r="278" spans="1:7" ht="21" customHeight="1">
      <c r="A278" s="11" t="s">
        <v>219</v>
      </c>
      <c r="B278" s="11" t="s">
        <v>30</v>
      </c>
      <c r="C278" s="11" t="s">
        <v>22</v>
      </c>
      <c r="D278" s="12" t="s">
        <v>243</v>
      </c>
      <c r="E278" s="13">
        <f>F278+G278</f>
        <v>43.09</v>
      </c>
      <c r="F278" s="14">
        <v>0</v>
      </c>
      <c r="G278" s="14">
        <v>43.09</v>
      </c>
    </row>
    <row r="279" spans="1:7" ht="21" customHeight="1">
      <c r="A279" s="11" t="s">
        <v>244</v>
      </c>
      <c r="B279" s="11"/>
      <c r="C279" s="11"/>
      <c r="D279" s="12" t="s">
        <v>245</v>
      </c>
      <c r="E279" s="13">
        <f>F279+G279</f>
        <v>4695.51</v>
      </c>
      <c r="F279" s="14">
        <f>F280+F284</f>
        <v>3703.31</v>
      </c>
      <c r="G279" s="14">
        <f>G280+G284</f>
        <v>992.1999999999999</v>
      </c>
    </row>
    <row r="280" spans="1:7" ht="21" customHeight="1">
      <c r="A280" s="11" t="s">
        <v>244</v>
      </c>
      <c r="B280" s="11" t="s">
        <v>15</v>
      </c>
      <c r="C280" s="11"/>
      <c r="D280" s="12" t="s">
        <v>246</v>
      </c>
      <c r="E280" s="13">
        <f>F280+G280</f>
        <v>4607.01</v>
      </c>
      <c r="F280" s="14">
        <f>SUM(F281:F283)</f>
        <v>3703.31</v>
      </c>
      <c r="G280" s="14">
        <f>SUM(G281:G283)</f>
        <v>903.6999999999999</v>
      </c>
    </row>
    <row r="281" spans="1:7" ht="21" customHeight="1">
      <c r="A281" s="11" t="s">
        <v>244</v>
      </c>
      <c r="B281" s="11" t="s">
        <v>15</v>
      </c>
      <c r="C281" s="11" t="s">
        <v>15</v>
      </c>
      <c r="D281" s="12" t="s">
        <v>17</v>
      </c>
      <c r="E281" s="13">
        <f>F281+G281</f>
        <v>3654.12</v>
      </c>
      <c r="F281" s="14">
        <v>3654.12</v>
      </c>
      <c r="G281" s="14">
        <v>0</v>
      </c>
    </row>
    <row r="282" spans="1:7" ht="21" customHeight="1">
      <c r="A282" s="11" t="s">
        <v>244</v>
      </c>
      <c r="B282" s="11" t="s">
        <v>15</v>
      </c>
      <c r="C282" s="11" t="s">
        <v>18</v>
      </c>
      <c r="D282" s="12" t="s">
        <v>19</v>
      </c>
      <c r="E282" s="13">
        <f>F282+G282</f>
        <v>734</v>
      </c>
      <c r="F282" s="14">
        <v>49.19</v>
      </c>
      <c r="G282" s="14">
        <v>684.81</v>
      </c>
    </row>
    <row r="283" spans="1:7" ht="21" customHeight="1">
      <c r="A283" s="11" t="s">
        <v>244</v>
      </c>
      <c r="B283" s="11" t="s">
        <v>15</v>
      </c>
      <c r="C283" s="11" t="s">
        <v>22</v>
      </c>
      <c r="D283" s="12" t="s">
        <v>247</v>
      </c>
      <c r="E283" s="13">
        <f>F283+G283</f>
        <v>218.89</v>
      </c>
      <c r="F283" s="14">
        <v>0</v>
      </c>
      <c r="G283" s="14">
        <v>218.89</v>
      </c>
    </row>
    <row r="284" spans="1:7" ht="21" customHeight="1">
      <c r="A284" s="11" t="s">
        <v>244</v>
      </c>
      <c r="B284" s="11" t="s">
        <v>22</v>
      </c>
      <c r="C284" s="11"/>
      <c r="D284" s="12" t="s">
        <v>248</v>
      </c>
      <c r="E284" s="13">
        <f>F284+G284</f>
        <v>88.5</v>
      </c>
      <c r="F284" s="14">
        <f>SUM(F285)</f>
        <v>0</v>
      </c>
      <c r="G284" s="14">
        <f>SUM(G285)</f>
        <v>88.5</v>
      </c>
    </row>
    <row r="285" spans="1:7" ht="21" customHeight="1">
      <c r="A285" s="11" t="s">
        <v>244</v>
      </c>
      <c r="B285" s="11" t="s">
        <v>22</v>
      </c>
      <c r="C285" s="11" t="s">
        <v>15</v>
      </c>
      <c r="D285" s="12" t="s">
        <v>249</v>
      </c>
      <c r="E285" s="13">
        <f>F285+G285</f>
        <v>88.5</v>
      </c>
      <c r="F285" s="14">
        <v>0</v>
      </c>
      <c r="G285" s="14">
        <v>88.5</v>
      </c>
    </row>
    <row r="286" spans="1:7" ht="21" customHeight="1">
      <c r="A286" s="11" t="s">
        <v>250</v>
      </c>
      <c r="B286" s="11"/>
      <c r="C286" s="11"/>
      <c r="D286" s="12" t="s">
        <v>251</v>
      </c>
      <c r="E286" s="13">
        <f>F286+G286</f>
        <v>1180.63</v>
      </c>
      <c r="F286" s="14">
        <f>F287+F290</f>
        <v>536.28</v>
      </c>
      <c r="G286" s="14">
        <f>G287+G290</f>
        <v>644.35</v>
      </c>
    </row>
    <row r="287" spans="1:7" ht="21" customHeight="1">
      <c r="A287" s="11" t="s">
        <v>250</v>
      </c>
      <c r="B287" s="11" t="s">
        <v>15</v>
      </c>
      <c r="C287" s="11"/>
      <c r="D287" s="12" t="s">
        <v>252</v>
      </c>
      <c r="E287" s="13">
        <f>F287+G287</f>
        <v>1040.58</v>
      </c>
      <c r="F287" s="14">
        <f>SUM(F288:F289)</f>
        <v>536.28</v>
      </c>
      <c r="G287" s="14">
        <f>SUM(G288:G289)</f>
        <v>504.3</v>
      </c>
    </row>
    <row r="288" spans="1:7" ht="21" customHeight="1">
      <c r="A288" s="11" t="s">
        <v>250</v>
      </c>
      <c r="B288" s="11" t="s">
        <v>15</v>
      </c>
      <c r="C288" s="11" t="s">
        <v>15</v>
      </c>
      <c r="D288" s="12" t="s">
        <v>17</v>
      </c>
      <c r="E288" s="13">
        <f>F288+G288</f>
        <v>616.48</v>
      </c>
      <c r="F288" s="14">
        <v>412.18</v>
      </c>
      <c r="G288" s="14">
        <v>204.3</v>
      </c>
    </row>
    <row r="289" spans="1:7" ht="21" customHeight="1">
      <c r="A289" s="11" t="s">
        <v>250</v>
      </c>
      <c r="B289" s="11" t="s">
        <v>15</v>
      </c>
      <c r="C289" s="11" t="s">
        <v>22</v>
      </c>
      <c r="D289" s="12" t="s">
        <v>253</v>
      </c>
      <c r="E289" s="13">
        <f>F289+G289</f>
        <v>424.1</v>
      </c>
      <c r="F289" s="14">
        <v>124.1</v>
      </c>
      <c r="G289" s="14">
        <v>300</v>
      </c>
    </row>
    <row r="290" spans="1:7" ht="21" customHeight="1">
      <c r="A290" s="11" t="s">
        <v>250</v>
      </c>
      <c r="B290" s="11" t="s">
        <v>37</v>
      </c>
      <c r="C290" s="11"/>
      <c r="D290" s="12" t="s">
        <v>254</v>
      </c>
      <c r="E290" s="13">
        <f>F290+G290</f>
        <v>140.05</v>
      </c>
      <c r="F290" s="14">
        <f>SUM(F291:F292)</f>
        <v>0</v>
      </c>
      <c r="G290" s="14">
        <f>SUM(G291:G292)</f>
        <v>140.05</v>
      </c>
    </row>
    <row r="291" spans="1:7" ht="21" customHeight="1">
      <c r="A291" s="11" t="s">
        <v>250</v>
      </c>
      <c r="B291" s="11" t="s">
        <v>37</v>
      </c>
      <c r="C291" s="11" t="s">
        <v>15</v>
      </c>
      <c r="D291" s="12" t="s">
        <v>17</v>
      </c>
      <c r="E291" s="13">
        <f>F291+G291</f>
        <v>28.3</v>
      </c>
      <c r="F291" s="14">
        <v>0</v>
      </c>
      <c r="G291" s="14">
        <v>28.3</v>
      </c>
    </row>
    <row r="292" spans="1:7" ht="21" customHeight="1">
      <c r="A292" s="11" t="s">
        <v>250</v>
      </c>
      <c r="B292" s="11" t="s">
        <v>37</v>
      </c>
      <c r="C292" s="11" t="s">
        <v>22</v>
      </c>
      <c r="D292" s="12" t="s">
        <v>255</v>
      </c>
      <c r="E292" s="13">
        <f>F292+G292</f>
        <v>111.75</v>
      </c>
      <c r="F292" s="14">
        <v>0</v>
      </c>
      <c r="G292" s="14">
        <v>111.75</v>
      </c>
    </row>
    <row r="293" spans="1:7" ht="21" customHeight="1">
      <c r="A293" s="11" t="s">
        <v>256</v>
      </c>
      <c r="B293" s="11"/>
      <c r="C293" s="11"/>
      <c r="D293" s="12" t="s">
        <v>257</v>
      </c>
      <c r="E293" s="13">
        <f>F293+G293</f>
        <v>521.22</v>
      </c>
      <c r="F293" s="14">
        <f>F294</f>
        <v>213.29</v>
      </c>
      <c r="G293" s="14">
        <f>G294</f>
        <v>307.93</v>
      </c>
    </row>
    <row r="294" spans="1:7" ht="21" customHeight="1">
      <c r="A294" s="11" t="s">
        <v>256</v>
      </c>
      <c r="B294" s="11" t="s">
        <v>18</v>
      </c>
      <c r="C294" s="11"/>
      <c r="D294" s="12" t="s">
        <v>258</v>
      </c>
      <c r="E294" s="13">
        <f>F294+G294</f>
        <v>521.22</v>
      </c>
      <c r="F294" s="14">
        <f>SUM(F295:F298)</f>
        <v>213.29</v>
      </c>
      <c r="G294" s="14">
        <f>SUM(G295:G298)</f>
        <v>307.93</v>
      </c>
    </row>
    <row r="295" spans="1:7" ht="21" customHeight="1">
      <c r="A295" s="11" t="s">
        <v>256</v>
      </c>
      <c r="B295" s="11" t="s">
        <v>18</v>
      </c>
      <c r="C295" s="11" t="s">
        <v>15</v>
      </c>
      <c r="D295" s="12" t="s">
        <v>17</v>
      </c>
      <c r="E295" s="13">
        <f>F295+G295</f>
        <v>250.29</v>
      </c>
      <c r="F295" s="14">
        <v>213.29</v>
      </c>
      <c r="G295" s="14">
        <v>37</v>
      </c>
    </row>
    <row r="296" spans="1:7" ht="21" customHeight="1">
      <c r="A296" s="11" t="s">
        <v>256</v>
      </c>
      <c r="B296" s="11" t="s">
        <v>18</v>
      </c>
      <c r="C296" s="11" t="s">
        <v>18</v>
      </c>
      <c r="D296" s="12" t="s">
        <v>19</v>
      </c>
      <c r="E296" s="13">
        <f>F296+G296</f>
        <v>148.58</v>
      </c>
      <c r="F296" s="14">
        <v>0</v>
      </c>
      <c r="G296" s="14">
        <v>148.58</v>
      </c>
    </row>
    <row r="297" spans="1:7" ht="21" customHeight="1">
      <c r="A297" s="11" t="s">
        <v>256</v>
      </c>
      <c r="B297" s="11" t="s">
        <v>18</v>
      </c>
      <c r="C297" s="11" t="s">
        <v>259</v>
      </c>
      <c r="D297" s="12" t="s">
        <v>260</v>
      </c>
      <c r="E297" s="13">
        <f>F297+G297</f>
        <v>95.64</v>
      </c>
      <c r="F297" s="14">
        <v>0</v>
      </c>
      <c r="G297" s="14">
        <v>95.64</v>
      </c>
    </row>
    <row r="298" spans="1:7" ht="21" customHeight="1">
      <c r="A298" s="11" t="s">
        <v>256</v>
      </c>
      <c r="B298" s="11" t="s">
        <v>18</v>
      </c>
      <c r="C298" s="11" t="s">
        <v>22</v>
      </c>
      <c r="D298" s="12" t="s">
        <v>261</v>
      </c>
      <c r="E298" s="13">
        <f>F298+G298</f>
        <v>26.71</v>
      </c>
      <c r="F298" s="14">
        <v>0</v>
      </c>
      <c r="G298" s="14">
        <v>26.71</v>
      </c>
    </row>
    <row r="299" spans="1:7" ht="21" customHeight="1">
      <c r="A299" s="11" t="s">
        <v>262</v>
      </c>
      <c r="B299" s="11"/>
      <c r="C299" s="11"/>
      <c r="D299" s="12" t="s">
        <v>263</v>
      </c>
      <c r="E299" s="13">
        <f>F299+G299</f>
        <v>2234.8</v>
      </c>
      <c r="F299" s="14">
        <f>F300+F304</f>
        <v>1696.52</v>
      </c>
      <c r="G299" s="14">
        <f>G300+G304</f>
        <v>538.28</v>
      </c>
    </row>
    <row r="300" spans="1:7" ht="21" customHeight="1">
      <c r="A300" s="11" t="s">
        <v>262</v>
      </c>
      <c r="B300" s="11" t="s">
        <v>15</v>
      </c>
      <c r="C300" s="11"/>
      <c r="D300" s="12" t="s">
        <v>264</v>
      </c>
      <c r="E300" s="13">
        <f>F300+G300</f>
        <v>2116.3</v>
      </c>
      <c r="F300" s="14">
        <f>SUM(F301:F303)</f>
        <v>1696.52</v>
      </c>
      <c r="G300" s="14">
        <f>SUM(G301:G303)</f>
        <v>419.78</v>
      </c>
    </row>
    <row r="301" spans="1:7" ht="21" customHeight="1">
      <c r="A301" s="11" t="s">
        <v>262</v>
      </c>
      <c r="B301" s="11" t="s">
        <v>15</v>
      </c>
      <c r="C301" s="11" t="s">
        <v>15</v>
      </c>
      <c r="D301" s="12" t="s">
        <v>17</v>
      </c>
      <c r="E301" s="13">
        <f>F301+G301</f>
        <v>1807.37</v>
      </c>
      <c r="F301" s="14">
        <v>1682.99</v>
      </c>
      <c r="G301" s="14">
        <v>124.38</v>
      </c>
    </row>
    <row r="302" spans="1:7" ht="21" customHeight="1">
      <c r="A302" s="11" t="s">
        <v>262</v>
      </c>
      <c r="B302" s="11" t="s">
        <v>15</v>
      </c>
      <c r="C302" s="11" t="s">
        <v>18</v>
      </c>
      <c r="D302" s="12" t="s">
        <v>19</v>
      </c>
      <c r="E302" s="13">
        <f>F302+G302</f>
        <v>189.1</v>
      </c>
      <c r="F302" s="14">
        <v>1.53</v>
      </c>
      <c r="G302" s="14">
        <v>187.57</v>
      </c>
    </row>
    <row r="303" spans="1:7" ht="21" customHeight="1">
      <c r="A303" s="11" t="s">
        <v>262</v>
      </c>
      <c r="B303" s="11" t="s">
        <v>15</v>
      </c>
      <c r="C303" s="11" t="s">
        <v>22</v>
      </c>
      <c r="D303" s="12" t="s">
        <v>265</v>
      </c>
      <c r="E303" s="13">
        <f>F303+G303</f>
        <v>119.83</v>
      </c>
      <c r="F303" s="14">
        <v>12</v>
      </c>
      <c r="G303" s="14">
        <v>107.83</v>
      </c>
    </row>
    <row r="304" spans="1:7" ht="21" customHeight="1">
      <c r="A304" s="11" t="s">
        <v>262</v>
      </c>
      <c r="B304" s="11" t="s">
        <v>37</v>
      </c>
      <c r="C304" s="11"/>
      <c r="D304" s="12" t="s">
        <v>266</v>
      </c>
      <c r="E304" s="13">
        <f>F304+G304</f>
        <v>118.5</v>
      </c>
      <c r="F304" s="14">
        <f>SUM(F305:F305)</f>
        <v>0</v>
      </c>
      <c r="G304" s="14">
        <f>SUM(G305:G305)</f>
        <v>118.5</v>
      </c>
    </row>
    <row r="305" spans="1:7" ht="21" customHeight="1">
      <c r="A305" s="11" t="s">
        <v>262</v>
      </c>
      <c r="B305" s="11" t="s">
        <v>37</v>
      </c>
      <c r="C305" s="11" t="s">
        <v>18</v>
      </c>
      <c r="D305" s="12" t="s">
        <v>19</v>
      </c>
      <c r="E305" s="13">
        <f aca="true" t="shared" si="7" ref="E305:E314">F305+G305</f>
        <v>118.5</v>
      </c>
      <c r="F305" s="14">
        <v>0</v>
      </c>
      <c r="G305" s="14">
        <v>118.5</v>
      </c>
    </row>
    <row r="306" spans="1:7" ht="21" customHeight="1">
      <c r="A306" s="11" t="s">
        <v>267</v>
      </c>
      <c r="B306" s="11"/>
      <c r="C306" s="11"/>
      <c r="D306" s="12" t="s">
        <v>268</v>
      </c>
      <c r="E306" s="13">
        <f t="shared" si="7"/>
        <v>12720.17</v>
      </c>
      <c r="F306" s="14">
        <f>F307+F309</f>
        <v>12542.06</v>
      </c>
      <c r="G306" s="14">
        <f>G307+G309</f>
        <v>178.11</v>
      </c>
    </row>
    <row r="307" spans="1:7" ht="21" customHeight="1">
      <c r="A307" s="11" t="s">
        <v>267</v>
      </c>
      <c r="B307" s="11" t="s">
        <v>15</v>
      </c>
      <c r="C307" s="11"/>
      <c r="D307" s="12" t="s">
        <v>269</v>
      </c>
      <c r="E307" s="13">
        <f t="shared" si="7"/>
        <v>500</v>
      </c>
      <c r="F307" s="14">
        <f>SUM(F308)</f>
        <v>321.89</v>
      </c>
      <c r="G307" s="14">
        <f>SUM(G308)</f>
        <v>178.11</v>
      </c>
    </row>
    <row r="308" spans="1:7" ht="21" customHeight="1">
      <c r="A308" s="11" t="s">
        <v>267</v>
      </c>
      <c r="B308" s="11" t="s">
        <v>15</v>
      </c>
      <c r="C308" s="11" t="s">
        <v>40</v>
      </c>
      <c r="D308" s="12" t="s">
        <v>270</v>
      </c>
      <c r="E308" s="13">
        <f t="shared" si="7"/>
        <v>500</v>
      </c>
      <c r="F308" s="14">
        <v>321.89</v>
      </c>
      <c r="G308" s="14">
        <v>178.11</v>
      </c>
    </row>
    <row r="309" spans="1:7" ht="21" customHeight="1">
      <c r="A309" s="11" t="s">
        <v>267</v>
      </c>
      <c r="B309" s="11" t="s">
        <v>18</v>
      </c>
      <c r="C309" s="11"/>
      <c r="D309" s="12" t="s">
        <v>271</v>
      </c>
      <c r="E309" s="13">
        <f t="shared" si="7"/>
        <v>12220.17</v>
      </c>
      <c r="F309" s="14">
        <f>SUM(F310)</f>
        <v>12220.17</v>
      </c>
      <c r="G309" s="14">
        <f>SUM(G310)</f>
        <v>0</v>
      </c>
    </row>
    <row r="310" spans="1:7" ht="21" customHeight="1">
      <c r="A310" s="11" t="s">
        <v>267</v>
      </c>
      <c r="B310" s="11" t="s">
        <v>18</v>
      </c>
      <c r="C310" s="11" t="s">
        <v>15</v>
      </c>
      <c r="D310" s="12" t="s">
        <v>272</v>
      </c>
      <c r="E310" s="13">
        <f t="shared" si="7"/>
        <v>12220.17</v>
      </c>
      <c r="F310" s="14">
        <v>12220.17</v>
      </c>
      <c r="G310" s="14">
        <v>0</v>
      </c>
    </row>
    <row r="311" spans="1:7" ht="21" customHeight="1">
      <c r="A311" s="11" t="s">
        <v>273</v>
      </c>
      <c r="B311" s="11"/>
      <c r="C311" s="11"/>
      <c r="D311" s="12" t="s">
        <v>274</v>
      </c>
      <c r="E311" s="13">
        <f t="shared" si="7"/>
        <v>1812.91</v>
      </c>
      <c r="F311" s="14">
        <f>F312+F317+F321</f>
        <v>22.82</v>
      </c>
      <c r="G311" s="14">
        <f>G312+G317+G321</f>
        <v>1790.0900000000001</v>
      </c>
    </row>
    <row r="312" spans="1:7" ht="21" customHeight="1">
      <c r="A312" s="11" t="s">
        <v>273</v>
      </c>
      <c r="B312" s="11" t="s">
        <v>15</v>
      </c>
      <c r="C312" s="11"/>
      <c r="D312" s="12" t="s">
        <v>275</v>
      </c>
      <c r="E312" s="13">
        <f t="shared" si="7"/>
        <v>433.71</v>
      </c>
      <c r="F312" s="14">
        <f>SUM(F313:F316)</f>
        <v>22.82</v>
      </c>
      <c r="G312" s="14">
        <f>SUM(G313:G316)</f>
        <v>410.89</v>
      </c>
    </row>
    <row r="313" spans="1:7" ht="21" customHeight="1">
      <c r="A313" s="11" t="s">
        <v>273</v>
      </c>
      <c r="B313" s="11" t="s">
        <v>15</v>
      </c>
      <c r="C313" s="11" t="s">
        <v>15</v>
      </c>
      <c r="D313" s="12" t="s">
        <v>17</v>
      </c>
      <c r="E313" s="13">
        <f t="shared" si="7"/>
        <v>15.8</v>
      </c>
      <c r="F313" s="14">
        <v>0.89</v>
      </c>
      <c r="G313" s="14">
        <v>14.91</v>
      </c>
    </row>
    <row r="314" spans="1:7" ht="21" customHeight="1">
      <c r="A314" s="11" t="s">
        <v>273</v>
      </c>
      <c r="B314" s="11" t="s">
        <v>15</v>
      </c>
      <c r="C314" s="11" t="s">
        <v>20</v>
      </c>
      <c r="D314" s="12" t="s">
        <v>276</v>
      </c>
      <c r="E314" s="13">
        <f>F314+G314</f>
        <v>100</v>
      </c>
      <c r="F314" s="14">
        <v>0</v>
      </c>
      <c r="G314" s="14">
        <v>100</v>
      </c>
    </row>
    <row r="315" spans="1:7" ht="21" customHeight="1">
      <c r="A315" s="11" t="s">
        <v>273</v>
      </c>
      <c r="B315" s="11" t="s">
        <v>15</v>
      </c>
      <c r="C315" s="11" t="s">
        <v>135</v>
      </c>
      <c r="D315" s="12" t="s">
        <v>277</v>
      </c>
      <c r="E315" s="13">
        <f>F315+G315</f>
        <v>21.93</v>
      </c>
      <c r="F315" s="14">
        <v>21.93</v>
      </c>
      <c r="G315" s="14">
        <v>0</v>
      </c>
    </row>
    <row r="316" spans="1:7" ht="21" customHeight="1">
      <c r="A316" s="11" t="s">
        <v>273</v>
      </c>
      <c r="B316" s="11" t="s">
        <v>15</v>
      </c>
      <c r="C316" s="11" t="s">
        <v>22</v>
      </c>
      <c r="D316" s="12" t="s">
        <v>278</v>
      </c>
      <c r="E316" s="13">
        <f>F316+G316</f>
        <v>295.98</v>
      </c>
      <c r="F316" s="14">
        <v>0</v>
      </c>
      <c r="G316" s="14">
        <v>295.98</v>
      </c>
    </row>
    <row r="317" spans="1:7" ht="21" customHeight="1">
      <c r="A317" s="11" t="s">
        <v>273</v>
      </c>
      <c r="B317" s="11" t="s">
        <v>18</v>
      </c>
      <c r="C317" s="11"/>
      <c r="D317" s="12" t="s">
        <v>279</v>
      </c>
      <c r="E317" s="13">
        <f>F317+G317</f>
        <v>1179.2</v>
      </c>
      <c r="F317" s="14">
        <f>SUM(F318:F320)</f>
        <v>0</v>
      </c>
      <c r="G317" s="14">
        <f>SUM(G318:G320)</f>
        <v>1179.2</v>
      </c>
    </row>
    <row r="318" spans="1:7" ht="21" customHeight="1">
      <c r="A318" s="11" t="s">
        <v>273</v>
      </c>
      <c r="B318" s="11" t="s">
        <v>18</v>
      </c>
      <c r="C318" s="11" t="s">
        <v>18</v>
      </c>
      <c r="D318" s="12" t="s">
        <v>19</v>
      </c>
      <c r="E318" s="13">
        <f>F318+G318</f>
        <v>200</v>
      </c>
      <c r="F318" s="14">
        <v>0</v>
      </c>
      <c r="G318" s="14">
        <v>200</v>
      </c>
    </row>
    <row r="319" spans="1:7" ht="21" customHeight="1">
      <c r="A319" s="11" t="s">
        <v>273</v>
      </c>
      <c r="B319" s="11" t="s">
        <v>18</v>
      </c>
      <c r="C319" s="11" t="s">
        <v>20</v>
      </c>
      <c r="D319" s="12" t="s">
        <v>280</v>
      </c>
      <c r="E319" s="13">
        <f>F319+G319</f>
        <v>588.2</v>
      </c>
      <c r="F319" s="14">
        <v>0</v>
      </c>
      <c r="G319" s="14">
        <v>588.2</v>
      </c>
    </row>
    <row r="320" spans="1:7" ht="21" customHeight="1">
      <c r="A320" s="11" t="s">
        <v>273</v>
      </c>
      <c r="B320" s="11" t="s">
        <v>18</v>
      </c>
      <c r="C320" s="11" t="s">
        <v>22</v>
      </c>
      <c r="D320" s="12" t="s">
        <v>281</v>
      </c>
      <c r="E320" s="13">
        <f>F320+G320</f>
        <v>391</v>
      </c>
      <c r="F320" s="14">
        <v>0</v>
      </c>
      <c r="G320" s="14">
        <v>391</v>
      </c>
    </row>
    <row r="321" spans="1:7" ht="21" customHeight="1">
      <c r="A321" s="11" t="s">
        <v>273</v>
      </c>
      <c r="B321" s="11" t="s">
        <v>40</v>
      </c>
      <c r="C321" s="11"/>
      <c r="D321" s="12" t="s">
        <v>282</v>
      </c>
      <c r="E321" s="13">
        <f>F321+G321</f>
        <v>200</v>
      </c>
      <c r="F321" s="14">
        <f>SUM(F322)</f>
        <v>0</v>
      </c>
      <c r="G321" s="14">
        <f>SUM(G322)</f>
        <v>200</v>
      </c>
    </row>
    <row r="322" spans="1:7" ht="21" customHeight="1">
      <c r="A322" s="11" t="s">
        <v>273</v>
      </c>
      <c r="B322" s="11" t="s">
        <v>40</v>
      </c>
      <c r="C322" s="11" t="s">
        <v>15</v>
      </c>
      <c r="D322" s="12" t="s">
        <v>283</v>
      </c>
      <c r="E322" s="13">
        <f>F322+G322</f>
        <v>200</v>
      </c>
      <c r="F322" s="14">
        <v>0</v>
      </c>
      <c r="G322" s="14">
        <v>200</v>
      </c>
    </row>
    <row r="323" spans="1:7" ht="21" customHeight="1">
      <c r="A323" s="11">
        <v>229</v>
      </c>
      <c r="B323" s="11"/>
      <c r="C323" s="11"/>
      <c r="D323" s="12" t="s">
        <v>284</v>
      </c>
      <c r="E323" s="13">
        <f aca="true" t="shared" si="8" ref="E323:E330">F323+G323</f>
        <v>1525.36</v>
      </c>
      <c r="F323" s="14">
        <f>F324</f>
        <v>0</v>
      </c>
      <c r="G323" s="14">
        <f>G324</f>
        <v>1525.36</v>
      </c>
    </row>
    <row r="324" spans="1:7" ht="21" customHeight="1">
      <c r="A324" s="11" t="s">
        <v>285</v>
      </c>
      <c r="B324" s="11" t="s">
        <v>22</v>
      </c>
      <c r="C324" s="11"/>
      <c r="D324" s="12" t="s">
        <v>284</v>
      </c>
      <c r="E324" s="13">
        <f t="shared" si="8"/>
        <v>1525.36</v>
      </c>
      <c r="F324" s="14">
        <f>SUM(F325)</f>
        <v>0</v>
      </c>
      <c r="G324" s="14">
        <f>SUM(G325)</f>
        <v>1525.36</v>
      </c>
    </row>
    <row r="325" spans="1:7" ht="21" customHeight="1">
      <c r="A325" s="11" t="s">
        <v>285</v>
      </c>
      <c r="B325" s="11" t="s">
        <v>22</v>
      </c>
      <c r="C325" s="11" t="s">
        <v>22</v>
      </c>
      <c r="D325" s="12" t="s">
        <v>284</v>
      </c>
      <c r="E325" s="13">
        <f t="shared" si="8"/>
        <v>1525.36</v>
      </c>
      <c r="F325" s="14">
        <v>0</v>
      </c>
      <c r="G325" s="14">
        <v>1525.36</v>
      </c>
    </row>
  </sheetData>
  <sheetProtection/>
  <autoFilter ref="A6:H325"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gkg02</cp:lastModifiedBy>
  <dcterms:created xsi:type="dcterms:W3CDTF">2019-01-23T04:45:46Z</dcterms:created>
  <dcterms:modified xsi:type="dcterms:W3CDTF">2022-09-09T02:16:52Z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B621F7A95CC44186A4D9DC5BA95A0442</vt:lpwstr>
  </property>
</Properties>
</file>